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dexus.sharepoint.com/teams/SustainabilityTeam/Shared Documents/05 Reporting/01 Annual Report/1. FY/02 FY24/7. Sustainability Data Pack/"/>
    </mc:Choice>
  </mc:AlternateContent>
  <xr:revisionPtr revIDLastSave="2" documentId="8_{EA3A159D-64CF-4C9C-A027-650FFADA0636}" xr6:coauthVersionLast="47" xr6:coauthVersionMax="47" xr10:uidLastSave="{B8FB1C52-8A21-49BB-9FAE-B058F6297494}"/>
  <bookViews>
    <workbookView xWindow="-120" yWindow="-120" windowWidth="25440" windowHeight="15390" tabRatio="870" xr2:uid="{A602B1E2-618E-4A79-8525-1FE87704396F}"/>
  </bookViews>
  <sheets>
    <sheet name="Introduction" sheetId="37" r:id="rId1"/>
    <sheet name="Commitments Update" sheetId="55" r:id="rId2"/>
    <sheet name="Sustained Value &gt;" sheetId="8" r:id="rId3"/>
    <sheet name="DXS Financial Performance" sheetId="5" r:id="rId4"/>
    <sheet name="DXS Portfolio Snapshot" sheetId="6" r:id="rId5"/>
    <sheet name="DXS Capital Management" sheetId="7" r:id="rId6"/>
    <sheet name="People &amp; Capabilities &gt;" sheetId="13" r:id="rId7"/>
    <sheet name="Our Workforce" sheetId="9" r:id="rId8"/>
    <sheet name="Diversity and Inclusion" sheetId="10" r:id="rId9"/>
    <sheet name="Work Health and Safety" sheetId="11" r:id="rId10"/>
    <sheet name="Recruitment and Retention" sheetId="12" r:id="rId11"/>
    <sheet name="Human Capital Development" sheetId="40" r:id="rId12"/>
    <sheet name="Engagement and Flexible Work" sheetId="39" r:id="rId13"/>
    <sheet name="Remuneration" sheetId="38" r:id="rId14"/>
    <sheet name="Customer Prosperity &gt;" sheetId="4" r:id="rId15"/>
    <sheet name="Customer Experience" sheetId="1" r:id="rId16"/>
    <sheet name="Enhancing Communities &gt;" sheetId="43" r:id="rId17"/>
    <sheet name="Community Investments" sheetId="2" r:id="rId18"/>
    <sheet name="Climate Action &gt;" sheetId="15" r:id="rId19"/>
    <sheet name="Environment Summary" sheetId="42" r:id="rId20"/>
    <sheet name="Energy" sheetId="45" r:id="rId21"/>
    <sheet name="Water" sheetId="47" r:id="rId22"/>
    <sheet name="Air Emissions" sheetId="18" r:id="rId23"/>
    <sheet name="GHG Emissions" sheetId="20" r:id="rId24"/>
    <sheet name="Performance Towards Commitments" sheetId="23" r:id="rId25"/>
    <sheet name="Portfolio Summary &gt;" sheetId="44" r:id="rId26"/>
    <sheet name="DXS Portfolio" sheetId="28" r:id="rId27"/>
    <sheet name="DXI Portfolio" sheetId="29" r:id="rId28"/>
    <sheet name="DXC Portfolio" sheetId="30" r:id="rId29"/>
    <sheet name="Foundations &gt; " sheetId="51" r:id="rId30"/>
    <sheet name="Green Building Certifications" sheetId="27" r:id="rId31"/>
    <sheet name="Materials" sheetId="48" r:id="rId32"/>
    <sheet name="Supply Chain(Old)" sheetId="3" state="hidden" r:id="rId33"/>
    <sheet name="Supply Chain" sheetId="54" r:id="rId34"/>
    <sheet name="Disclosure Frameworks &gt;" sheetId="36" r:id="rId35"/>
    <sheet name="GRI Index" sheetId="33" r:id="rId36"/>
    <sheet name="SASB Index" sheetId="34" r:id="rId37"/>
  </sheets>
  <definedNames>
    <definedName name="_xlnm.Print_Area" localSheetId="22">'Air Emissions'!$A$1:$I$34</definedName>
    <definedName name="_xlnm.Print_Area" localSheetId="18">'Climate Action &gt;'!$A$1:$B$54</definedName>
    <definedName name="_xlnm.Print_Area" localSheetId="1">'Commitments Update'!$A$1:$I$76</definedName>
    <definedName name="_xlnm.Print_Area" localSheetId="17">'Community Investments'!$A$1:$H$28</definedName>
    <definedName name="_xlnm.Print_Area" localSheetId="15">'Customer Experience'!$A$1:$H$40</definedName>
    <definedName name="_xlnm.Print_Area" localSheetId="14">'Customer Prosperity &gt;'!$A$1</definedName>
    <definedName name="_xlnm.Print_Area" localSheetId="34">'Disclosure Frameworks &gt;'!$A$1</definedName>
    <definedName name="_xlnm.Print_Area" localSheetId="8">'Diversity and Inclusion'!$A$1:$H$151</definedName>
    <definedName name="_xlnm.Print_Area" localSheetId="28">'DXC Portfolio'!$A$1:$H$66</definedName>
    <definedName name="_xlnm.Print_Area" localSheetId="27">'DXI Portfolio'!$A$1:$J$87</definedName>
    <definedName name="_xlnm.Print_Area" localSheetId="5">'DXS Capital Management'!$A$1:$G$121</definedName>
    <definedName name="_xlnm.Print_Area" localSheetId="3">'DXS Financial Performance'!$A$1:$G$43</definedName>
    <definedName name="_xlnm.Print_Area" localSheetId="26">'DXS Portfolio'!$A$1:$J$118</definedName>
    <definedName name="_xlnm.Print_Area" localSheetId="4">'DXS Portfolio Snapshot'!$A$1:$H$42</definedName>
    <definedName name="_xlnm.Print_Area" localSheetId="20">Energy!$A$1:$L$155</definedName>
    <definedName name="_xlnm.Print_Area" localSheetId="12">'Engagement and Flexible Work'!$A$1:$H$16</definedName>
    <definedName name="_xlnm.Print_Area" localSheetId="19">'Environment Summary'!$A$1:$I$65</definedName>
    <definedName name="_xlnm.Print_Area" localSheetId="29">'Foundations &gt; '!$A$1</definedName>
    <definedName name="_xlnm.Print_Area" localSheetId="23">'GHG Emissions'!$A$1:$I$99</definedName>
    <definedName name="_xlnm.Print_Area" localSheetId="30">'Green Building Certifications'!$A$1:$H$35</definedName>
    <definedName name="_xlnm.Print_Area" localSheetId="35">'GRI Index'!$A$1:$E$223</definedName>
    <definedName name="_xlnm.Print_Area" localSheetId="11">'Human Capital Development'!$A$1:$H$51</definedName>
    <definedName name="_xlnm.Print_Area" localSheetId="0">Introduction!$A$1:$F$30</definedName>
    <definedName name="_xlnm.Print_Area" localSheetId="31">Materials!$A$1:$L$139</definedName>
    <definedName name="_xlnm.Print_Area" localSheetId="7">'Our Workforce'!$A$1:$H$60</definedName>
    <definedName name="_xlnm.Print_Area" localSheetId="6">'People &amp; Capabilities &gt;'!$A$1</definedName>
    <definedName name="_xlnm.Print_Area" localSheetId="24">'Performance Towards Commitments'!$A$1:$I$47</definedName>
    <definedName name="_xlnm.Print_Area" localSheetId="25">'Portfolio Summary &gt;'!$A$1</definedName>
    <definedName name="_xlnm.Print_Area" localSheetId="10">'Recruitment and Retention'!$A$1:$H$65</definedName>
    <definedName name="_xlnm.Print_Area" localSheetId="13">Remuneration!$A$1:$H$21</definedName>
    <definedName name="_xlnm.Print_Area" localSheetId="36">'SASB Index'!$A$1:$F$32</definedName>
    <definedName name="_xlnm.Print_Area" localSheetId="33">'Supply Chain'!$A$1:$H$89</definedName>
    <definedName name="_xlnm.Print_Area" localSheetId="32">'Supply Chain(Old)'!$A:$H</definedName>
    <definedName name="_xlnm.Print_Area" localSheetId="21">Water!$A$1:$L$108</definedName>
    <definedName name="_xlnm.Print_Area" localSheetId="9">'Work Health and Safety'!$A$1:$H$61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1" i="20" l="1"/>
  <c r="I97" i="20"/>
  <c r="I91" i="20"/>
  <c r="I95" i="20" s="1"/>
  <c r="I87" i="20"/>
  <c r="L138" i="48"/>
  <c r="L120" i="48"/>
  <c r="L116" i="48"/>
  <c r="L97" i="48"/>
  <c r="L83" i="48"/>
  <c r="L74" i="48"/>
  <c r="L70" i="48"/>
  <c r="L65" i="48"/>
  <c r="G8" i="2"/>
  <c r="G14" i="2"/>
  <c r="F8" i="2"/>
  <c r="H47" i="9"/>
  <c r="H58" i="9"/>
  <c r="H8" i="2"/>
  <c r="H14" i="2"/>
  <c r="F12" i="2"/>
  <c r="F53" i="12"/>
  <c r="E53" i="12"/>
  <c r="D53" i="12"/>
  <c r="C53" i="12"/>
  <c r="F50" i="12"/>
  <c r="E50" i="12"/>
  <c r="D50" i="12"/>
  <c r="C50" i="12"/>
  <c r="F47" i="12"/>
  <c r="E47" i="12"/>
  <c r="D47" i="12"/>
  <c r="C47" i="12"/>
  <c r="F10" i="12"/>
  <c r="E10" i="12"/>
  <c r="D10" i="12"/>
  <c r="C10" i="12"/>
  <c r="G54" i="9"/>
  <c r="G51" i="9"/>
  <c r="G44" i="9"/>
  <c r="F44" i="9"/>
  <c r="E44" i="9"/>
  <c r="D44" i="9"/>
  <c r="C44" i="9"/>
  <c r="G41" i="9"/>
  <c r="F41" i="9"/>
  <c r="E41" i="9"/>
  <c r="D41" i="9"/>
  <c r="C41" i="9"/>
  <c r="G38" i="9"/>
  <c r="F38" i="9"/>
  <c r="E38" i="9"/>
  <c r="D38" i="9"/>
  <c r="C38" i="9"/>
  <c r="G35" i="9"/>
  <c r="F35" i="9"/>
  <c r="E35" i="9"/>
  <c r="D35" i="9"/>
  <c r="C35" i="9"/>
  <c r="G27" i="9"/>
  <c r="F27" i="9"/>
  <c r="E27" i="9"/>
  <c r="D27" i="9"/>
  <c r="C27" i="9"/>
  <c r="G24" i="9"/>
  <c r="F24" i="9"/>
  <c r="E24" i="9"/>
  <c r="D24" i="9"/>
  <c r="C24" i="9"/>
  <c r="G21" i="9"/>
  <c r="F21" i="9"/>
  <c r="E21" i="9"/>
  <c r="D21" i="9"/>
  <c r="C21" i="9"/>
  <c r="G18" i="9"/>
  <c r="F18" i="9"/>
  <c r="E18" i="9"/>
  <c r="D18" i="9"/>
  <c r="C18" i="9"/>
  <c r="G15" i="9"/>
  <c r="F15" i="9"/>
  <c r="E15" i="9"/>
  <c r="D15" i="9"/>
  <c r="C15" i="9"/>
  <c r="G12" i="9"/>
  <c r="F12" i="9"/>
  <c r="E12" i="9"/>
  <c r="D12" i="9"/>
  <c r="C12" i="9"/>
  <c r="G9" i="9"/>
  <c r="F9" i="9"/>
  <c r="E9" i="9"/>
  <c r="D9" i="9"/>
  <c r="C9" i="9"/>
  <c r="H51" i="9"/>
  <c r="H54" i="9"/>
  <c r="H44" i="9"/>
  <c r="H41" i="9"/>
  <c r="H38" i="9"/>
  <c r="H35" i="9"/>
  <c r="L131" i="48" l="1"/>
  <c r="L88" i="48"/>
  <c r="L103" i="48"/>
  <c r="L118" i="48"/>
  <c r="L121" i="48"/>
  <c r="L112" i="48"/>
  <c r="L14" i="48"/>
  <c r="L17" i="48"/>
  <c r="L134" i="48"/>
  <c r="I69" i="48"/>
  <c r="I101" i="48"/>
  <c r="L84" i="48"/>
  <c r="I133" i="48"/>
  <c r="L16" i="48"/>
  <c r="L87" i="48"/>
  <c r="L105" i="48"/>
  <c r="L114" i="48"/>
  <c r="L137" i="48"/>
  <c r="L130" i="48"/>
  <c r="L135" i="48"/>
  <c r="L96" i="48"/>
  <c r="J101" i="48"/>
  <c r="L86" i="48"/>
  <c r="L89" i="48"/>
  <c r="L73" i="48"/>
  <c r="L71" i="48"/>
  <c r="L72" i="48"/>
  <c r="L18" i="48"/>
  <c r="L19" i="48"/>
  <c r="L102" i="48"/>
  <c r="L99" i="48"/>
  <c r="L67" i="48"/>
  <c r="L64" i="48"/>
  <c r="L68" i="48"/>
  <c r="L10" i="48"/>
  <c r="L13" i="48"/>
  <c r="J15" i="48"/>
  <c r="L106" i="48"/>
  <c r="F85" i="48"/>
  <c r="J133" i="48"/>
  <c r="L122" i="48"/>
  <c r="L11" i="48"/>
  <c r="L20" i="48"/>
  <c r="L98" i="48"/>
  <c r="F15" i="48"/>
  <c r="H69" i="48"/>
  <c r="F69" i="48"/>
  <c r="G133" i="48"/>
  <c r="E101" i="48"/>
  <c r="D101" i="48"/>
  <c r="J85" i="48"/>
  <c r="L104" i="48"/>
  <c r="G117" i="48"/>
  <c r="E15" i="48"/>
  <c r="L12" i="48"/>
  <c r="G69" i="48"/>
  <c r="E85" i="48"/>
  <c r="J117" i="48"/>
  <c r="H133" i="48"/>
  <c r="I93" i="20"/>
  <c r="I88" i="20"/>
  <c r="F117" i="48"/>
  <c r="C101" i="48"/>
  <c r="L115" i="48"/>
  <c r="C15" i="48"/>
  <c r="I15" i="48"/>
  <c r="H15" i="48"/>
  <c r="E69" i="48"/>
  <c r="D69" i="48"/>
  <c r="C69" i="48"/>
  <c r="K69" i="48"/>
  <c r="J69" i="48"/>
  <c r="C85" i="48"/>
  <c r="K85" i="48"/>
  <c r="I85" i="48"/>
  <c r="H85" i="48"/>
  <c r="H101" i="48"/>
  <c r="K133" i="48"/>
  <c r="D15" i="48"/>
  <c r="G15" i="48"/>
  <c r="D85" i="48"/>
  <c r="L81" i="48"/>
  <c r="L82" i="48"/>
  <c r="G85" i="48"/>
  <c r="L90" i="48"/>
  <c r="G101" i="48"/>
  <c r="L100" i="48"/>
  <c r="H117" i="48"/>
  <c r="L113" i="48"/>
  <c r="I117" i="48"/>
  <c r="L119" i="48"/>
  <c r="L132" i="48"/>
  <c r="L136" i="48"/>
  <c r="L129" i="48"/>
  <c r="F101" i="48"/>
  <c r="L80" i="48"/>
  <c r="K15" i="48"/>
  <c r="L66" i="48"/>
  <c r="K101" i="48"/>
  <c r="L128" i="48"/>
  <c r="K117" i="48"/>
  <c r="L101" i="48" l="1"/>
  <c r="L15" i="48"/>
  <c r="L133" i="48"/>
  <c r="L117" i="48"/>
  <c r="L85" i="48"/>
  <c r="L69"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tc={6C7250D4-FA5D-4179-B946-A3B8471ED70E}</author>
    <author>tc={FE99F3B1-5616-405C-947B-61A863680C92}</author>
  </authors>
  <commentList>
    <comment ref="A8" authorId="0" shapeId="0" xr:uid="{6C7250D4-FA5D-4179-B946-A3B8471ED70E}">
      <text>
        <t>[Threaded comment]
Your version of Excel allows you to read this threaded comment; however, any edits to it will get removed if the file is opened in a newer version of Excel. Learn more: https://go.microsoft.com/fwlink/?linkid=870924
Comment:
    100%
Reply:
    Check line colour</t>
      </text>
    </comment>
    <comment ref="F18" authorId="1" shapeId="0" xr:uid="{FE99F3B1-5616-405C-947B-61A863680C92}">
      <text>
        <t xml:space="preserve">[Threaded comment]
Your version of Excel allows you to read this threaded comment; however, any edits to it will get removed if the file is opened in a newer version of Excel. Learn more: https://go.microsoft.com/fwlink/?linkid=870924
Comment:
    Check the numbers here? </t>
      </text>
    </comment>
  </commentList>
</comments>
</file>

<file path=xl/sharedStrings.xml><?xml version="1.0" encoding="utf-8"?>
<sst xmlns="http://schemas.openxmlformats.org/spreadsheetml/2006/main" count="3932" uniqueCount="1616">
  <si>
    <t>Sustained Value</t>
  </si>
  <si>
    <t>Disclosure Frameworks</t>
  </si>
  <si>
    <t>Energy</t>
  </si>
  <si>
    <t>Water</t>
  </si>
  <si>
    <t>Materials</t>
  </si>
  <si>
    <t>GHG Emissions</t>
  </si>
  <si>
    <t>Portfolio Summary</t>
  </si>
  <si>
    <t>Dexus Industria REIT (DXI)</t>
  </si>
  <si>
    <t>Dexus Convenience Retail REIT (DXC)</t>
  </si>
  <si>
    <t>Dexus Annual Reporting Suite</t>
  </si>
  <si>
    <t>Acknowledgement of Country</t>
  </si>
  <si>
    <t>Important notice</t>
  </si>
  <si>
    <t>While every effort is made to provide accurate and complete information, Dexus does not warrant or represent that the information in this pack is free from errors or omissions or is suitable for your intended use. The information provided in this pack may not be suitable for your specific needs and should not be relied upon by you in substitution of you obtaining independent advice. Subject to any terms implied by law and which cannot be excluded, Dexus accepts no responsibility for any loss, damage, cost or expense (whether direct or indirect) incurred by you as a result of any error, omission or misrepresentation in this presentation. All information in this pack is subject to change without notice. This pack is not an offer or an invitation to acquire Dexus securities or any other financial products in any jurisdictions, and is not a prospectus, product disclosure statements or other offering document under Australian law or any other law. It is for information purposes only.</t>
  </si>
  <si>
    <t>&lt; Home</t>
  </si>
  <si>
    <t>Financial highlights</t>
  </si>
  <si>
    <t>Key metrics</t>
  </si>
  <si>
    <t>FY18</t>
  </si>
  <si>
    <t>FY19</t>
  </si>
  <si>
    <t>FY20</t>
  </si>
  <si>
    <t>FY21</t>
  </si>
  <si>
    <t>FY22</t>
  </si>
  <si>
    <t>FY23</t>
  </si>
  <si>
    <t>Net profit after tax ($m)</t>
  </si>
  <si>
    <t>Adjusted Funds From Operations ($m)</t>
  </si>
  <si>
    <t>Adjusted Funds From Operations (cents per security)</t>
  </si>
  <si>
    <t>Adjusted Funds From Operations per security growth (%)</t>
  </si>
  <si>
    <t>Funds From Operations ($m)</t>
  </si>
  <si>
    <t>Funds From Operations (cents per security)</t>
  </si>
  <si>
    <t>Distribution (cents per security)</t>
  </si>
  <si>
    <t>Return on Contributed Equity (%)</t>
  </si>
  <si>
    <t>NTA per security ($)</t>
  </si>
  <si>
    <r>
      <t>Gearing (look-through)</t>
    </r>
    <r>
      <rPr>
        <vertAlign val="superscript"/>
        <sz val="10"/>
        <color rgb="FF414042"/>
        <rFont val="Arial"/>
        <family val="2"/>
        <scheme val="minor"/>
      </rPr>
      <t>(1)</t>
    </r>
    <r>
      <rPr>
        <sz val="10"/>
        <color rgb="FF414042"/>
        <rFont val="Arial"/>
        <family val="2"/>
        <scheme val="minor"/>
      </rPr>
      <t xml:space="preserve"> (%)</t>
    </r>
  </si>
  <si>
    <t>-</t>
  </si>
  <si>
    <t>Average maturity of debt (years)</t>
  </si>
  <si>
    <t>Total security holder return (%)</t>
  </si>
  <si>
    <t>1 year</t>
  </si>
  <si>
    <t>3 years*
% p.a.</t>
  </si>
  <si>
    <t>5 years*
% p.a.</t>
  </si>
  <si>
    <t>10 years*
% p.a.</t>
  </si>
  <si>
    <t>Dexus</t>
  </si>
  <si>
    <t xml:space="preserve">S&amp;P/ASX 200 Property Accumulation Index </t>
  </si>
  <si>
    <t>* Annual compound returns.</t>
  </si>
  <si>
    <t>Dexus portfolio snapshot</t>
  </si>
  <si>
    <t>Portfolio value ($A)</t>
  </si>
  <si>
    <t>Dexus portfolio</t>
  </si>
  <si>
    <t>$13.3bn</t>
  </si>
  <si>
    <t>$15.6bn</t>
  </si>
  <si>
    <t>$16.5bn</t>
  </si>
  <si>
    <t>$17.5bn</t>
  </si>
  <si>
    <t>$18.4bn</t>
  </si>
  <si>
    <t>$17.4bn</t>
  </si>
  <si>
    <t>Office</t>
  </si>
  <si>
    <t>$13.2bn</t>
  </si>
  <si>
    <t>$14.2bn</t>
  </si>
  <si>
    <t>$14.0bn</t>
  </si>
  <si>
    <t>$12.3bn</t>
  </si>
  <si>
    <t>Industrial</t>
  </si>
  <si>
    <t>$2.2bn</t>
  </si>
  <si>
    <t>$2.3bn</t>
  </si>
  <si>
    <t>$3.0bn</t>
  </si>
  <si>
    <t>$4.3bn</t>
  </si>
  <si>
    <t>$4.1bn</t>
  </si>
  <si>
    <t>Healthcare</t>
  </si>
  <si>
    <t>$0.1bn</t>
  </si>
  <si>
    <t>$0.5bn</t>
  </si>
  <si>
    <t>$0.6bn</t>
  </si>
  <si>
    <t>$0.4bn</t>
  </si>
  <si>
    <t>Retail</t>
  </si>
  <si>
    <t>$0.2bn</t>
  </si>
  <si>
    <r>
      <t>Other</t>
    </r>
    <r>
      <rPr>
        <vertAlign val="superscript"/>
        <sz val="10"/>
        <color rgb="FF414042"/>
        <rFont val="Arial"/>
        <family val="2"/>
        <scheme val="minor"/>
      </rPr>
      <t>(1)</t>
    </r>
  </si>
  <si>
    <t>Net lettable area (sqm)</t>
  </si>
  <si>
    <r>
      <t>Funds From Operations</t>
    </r>
    <r>
      <rPr>
        <vertAlign val="superscript"/>
        <sz val="10"/>
        <color rgb="FF414042"/>
        <rFont val="Arial"/>
        <family val="2"/>
        <scheme val="minor"/>
      </rPr>
      <t>(2)</t>
    </r>
  </si>
  <si>
    <t>$610.5m</t>
  </si>
  <si>
    <t>$671.4m</t>
  </si>
  <si>
    <t>$658.3m</t>
  </si>
  <si>
    <t>$655.6m</t>
  </si>
  <si>
    <t>$597.6m</t>
  </si>
  <si>
    <t>$137.3m</t>
  </si>
  <si>
    <t>$124.2m</t>
  </si>
  <si>
    <t>$122.2m</t>
  </si>
  <si>
    <t>$152.4m</t>
  </si>
  <si>
    <t>$163.5m</t>
  </si>
  <si>
    <r>
      <t>Co-investments in pooled funds</t>
    </r>
    <r>
      <rPr>
        <vertAlign val="superscript"/>
        <sz val="10"/>
        <color rgb="FF414042"/>
        <rFont val="Arial"/>
        <family val="2"/>
        <scheme val="minor"/>
      </rPr>
      <t>(7)</t>
    </r>
  </si>
  <si>
    <t>$29.1m</t>
  </si>
  <si>
    <t>$35.9m</t>
  </si>
  <si>
    <t>Like-for-like income growth</t>
  </si>
  <si>
    <r>
      <t>2.4%</t>
    </r>
    <r>
      <rPr>
        <vertAlign val="superscript"/>
        <sz val="10"/>
        <color rgb="FF414042"/>
        <rFont val="Arial"/>
        <family val="2"/>
        <scheme val="minor"/>
      </rPr>
      <t>(3)</t>
    </r>
  </si>
  <si>
    <r>
      <t>2.3%</t>
    </r>
    <r>
      <rPr>
        <vertAlign val="superscript"/>
        <sz val="10"/>
        <color rgb="FF414042"/>
        <rFont val="Arial"/>
        <family val="2"/>
        <scheme val="minor"/>
      </rPr>
      <t>(3)</t>
    </r>
  </si>
  <si>
    <r>
      <t>2.7%</t>
    </r>
    <r>
      <rPr>
        <vertAlign val="superscript"/>
        <sz val="10"/>
        <color rgb="FF414042"/>
        <rFont val="Arial"/>
        <family val="2"/>
        <scheme val="minor"/>
      </rPr>
      <t>(3)</t>
    </r>
  </si>
  <si>
    <r>
      <t>(2.1)%</t>
    </r>
    <r>
      <rPr>
        <vertAlign val="superscript"/>
        <sz val="10"/>
        <color rgb="FF414042"/>
        <rFont val="Arial"/>
        <family val="2"/>
        <scheme val="minor"/>
      </rPr>
      <t>(6)</t>
    </r>
  </si>
  <si>
    <r>
      <t>3.7%</t>
    </r>
    <r>
      <rPr>
        <vertAlign val="superscript"/>
        <sz val="10"/>
        <color rgb="FF414042"/>
        <rFont val="Arial"/>
        <family val="2"/>
        <scheme val="minor"/>
      </rPr>
      <t>(6)</t>
    </r>
  </si>
  <si>
    <r>
      <t>3.1%</t>
    </r>
    <r>
      <rPr>
        <vertAlign val="superscript"/>
        <sz val="10"/>
        <color rgb="FF414042"/>
        <rFont val="Arial"/>
        <family val="2"/>
        <scheme val="minor"/>
      </rPr>
      <t>(5)</t>
    </r>
  </si>
  <si>
    <t>Occupancy (by income)</t>
  </si>
  <si>
    <t>Occupancy (by area)</t>
  </si>
  <si>
    <t>Lease duration (by income)</t>
  </si>
  <si>
    <t>4.6 years</t>
  </si>
  <si>
    <t>4.4 years</t>
  </si>
  <si>
    <t>4.2 years</t>
  </si>
  <si>
    <t>4.7 years</t>
  </si>
  <si>
    <t>4.8 years</t>
  </si>
  <si>
    <t>4.1 years</t>
  </si>
  <si>
    <t>Weighted average capitalisation rate</t>
  </si>
  <si>
    <t>1-year total return</t>
  </si>
  <si>
    <t>Capital management</t>
  </si>
  <si>
    <r>
      <t>Cost of debt</t>
    </r>
    <r>
      <rPr>
        <vertAlign val="superscript"/>
        <sz val="10"/>
        <color rgb="FF414042"/>
        <rFont val="Arial"/>
        <family val="2"/>
        <scheme val="minor"/>
      </rPr>
      <t>(1)</t>
    </r>
  </si>
  <si>
    <t>Average maturity of debt</t>
  </si>
  <si>
    <t>6.7 years</t>
  </si>
  <si>
    <t>6.9 years</t>
  </si>
  <si>
    <t>6.2 years</t>
  </si>
  <si>
    <t>5.5 years</t>
  </si>
  <si>
    <t>5.1 years</t>
  </si>
  <si>
    <r>
      <t>Hedged debt (including caps)</t>
    </r>
    <r>
      <rPr>
        <vertAlign val="superscript"/>
        <sz val="10"/>
        <color rgb="FF414042"/>
        <rFont val="Arial"/>
        <family val="2"/>
        <scheme val="minor"/>
      </rPr>
      <t>(2)</t>
    </r>
  </si>
  <si>
    <r>
      <t>Gearing (look-through)</t>
    </r>
    <r>
      <rPr>
        <vertAlign val="superscript"/>
        <sz val="10"/>
        <color rgb="FF414042"/>
        <rFont val="Arial"/>
        <family val="2"/>
        <scheme val="minor"/>
      </rPr>
      <t>(3)</t>
    </r>
  </si>
  <si>
    <r>
      <t>24.3%</t>
    </r>
    <r>
      <rPr>
        <vertAlign val="superscript"/>
        <sz val="10"/>
        <color rgb="FF414042"/>
        <rFont val="Arial"/>
        <family val="2"/>
        <scheme val="minor"/>
      </rPr>
      <t>(4)</t>
    </r>
  </si>
  <si>
    <t>$1.0bn</t>
  </si>
  <si>
    <t>$1.6bn</t>
  </si>
  <si>
    <t>$1.1bn</t>
  </si>
  <si>
    <t>$1.9bn</t>
  </si>
  <si>
    <t>$2.5bn</t>
  </si>
  <si>
    <t>S&amp;P/Moody’s credit rating</t>
  </si>
  <si>
    <t>A-/A3</t>
  </si>
  <si>
    <t>(1). Weighted average for the year, inclusive of fees and margins on a drawn basis.</t>
  </si>
  <si>
    <t>(2). Average for the year.</t>
  </si>
  <si>
    <t>Diversified mix of debt</t>
  </si>
  <si>
    <t>Type of Debt</t>
  </si>
  <si>
    <t>Bank facilities</t>
  </si>
  <si>
    <t>Commercial paper</t>
  </si>
  <si>
    <t>MTN</t>
  </si>
  <si>
    <t>USPP</t>
  </si>
  <si>
    <t>Exchangeable Notes</t>
  </si>
  <si>
    <t>$m</t>
  </si>
  <si>
    <t>DCM</t>
  </si>
  <si>
    <t>Bank</t>
  </si>
  <si>
    <t>FY24</t>
  </si>
  <si>
    <t>FY25</t>
  </si>
  <si>
    <t>FY26</t>
  </si>
  <si>
    <t>FY27</t>
  </si>
  <si>
    <t>FY28</t>
  </si>
  <si>
    <t>FY29</t>
  </si>
  <si>
    <t>FY30</t>
  </si>
  <si>
    <t>FY31</t>
  </si>
  <si>
    <t>FY32</t>
  </si>
  <si>
    <t>FY33</t>
  </si>
  <si>
    <t>FY34</t>
  </si>
  <si>
    <t>FY35</t>
  </si>
  <si>
    <t>FY36</t>
  </si>
  <si>
    <t>FY37</t>
  </si>
  <si>
    <t>FY38</t>
  </si>
  <si>
    <t>FY39</t>
  </si>
  <si>
    <t>Hedged profile</t>
  </si>
  <si>
    <t>Net fixed debt</t>
  </si>
  <si>
    <t>Interest rate swaps</t>
  </si>
  <si>
    <t>Interest rate caps</t>
  </si>
  <si>
    <t>Weighted average hedge rate (excl margin)</t>
  </si>
  <si>
    <r>
      <t>Debt facilities</t>
    </r>
    <r>
      <rPr>
        <b/>
        <vertAlign val="superscript"/>
        <sz val="15"/>
        <color theme="3"/>
        <rFont val="Arial"/>
        <family val="2"/>
        <scheme val="minor"/>
      </rPr>
      <t>(1)</t>
    </r>
  </si>
  <si>
    <t>Facility limit</t>
  </si>
  <si>
    <t>Drawn</t>
  </si>
  <si>
    <t>Maturity</t>
  </si>
  <si>
    <t>Currency</t>
  </si>
  <si>
    <t>(A$m)</t>
  </si>
  <si>
    <t>dates</t>
  </si>
  <si>
    <t>Bilateral bank debt</t>
  </si>
  <si>
    <t>A$</t>
  </si>
  <si>
    <t>Medium term notes</t>
  </si>
  <si>
    <t>Series 1</t>
  </si>
  <si>
    <t>US$</t>
  </si>
  <si>
    <t>Series 2</t>
  </si>
  <si>
    <t>Series 3</t>
  </si>
  <si>
    <t>Dec-24 - Dec-26</t>
  </si>
  <si>
    <t>Series 5</t>
  </si>
  <si>
    <t>Nov-29 - Nov-32</t>
  </si>
  <si>
    <t>Subtotal</t>
  </si>
  <si>
    <t>Currency translation and fair value adjustments</t>
  </si>
  <si>
    <t>Deferred borrowing costs and debt modifications</t>
  </si>
  <si>
    <t>Total interest-bearing liabilities</t>
  </si>
  <si>
    <t>Bank guarantees facilities (including utilised)</t>
  </si>
  <si>
    <t>Cash</t>
  </si>
  <si>
    <t>Headroom including cash</t>
  </si>
  <si>
    <t xml:space="preserve">(1). Does not include debt facilities in equity accounted investments or Dexus's share of co-investments in pooled funds. </t>
  </si>
  <si>
    <t>(2). Based on maturity date of commercial paper standby facility.</t>
  </si>
  <si>
    <t>(3). USPP US$ amount shown at the cross-currency swap contract rate.</t>
  </si>
  <si>
    <t>Workforce statistics</t>
  </si>
  <si>
    <t>By employment type (FTEs)</t>
  </si>
  <si>
    <t>Gender</t>
  </si>
  <si>
    <t>Female</t>
  </si>
  <si>
    <t>Male</t>
  </si>
  <si>
    <t>All</t>
  </si>
  <si>
    <t>Contractor</t>
  </si>
  <si>
    <t>–</t>
  </si>
  <si>
    <t>Casual</t>
  </si>
  <si>
    <t>Total workforce</t>
  </si>
  <si>
    <t>Workforce by Location (%)</t>
  </si>
  <si>
    <t>Australia</t>
  </si>
  <si>
    <t>NSW</t>
  </si>
  <si>
    <t>QLD</t>
  </si>
  <si>
    <t>VIC</t>
  </si>
  <si>
    <t>WA</t>
  </si>
  <si>
    <t>New Zealand</t>
  </si>
  <si>
    <t>Auckland</t>
  </si>
  <si>
    <t>Wellington</t>
  </si>
  <si>
    <t>Gender diversity in the workforce (number)</t>
  </si>
  <si>
    <t>All employees (FTE)</t>
  </si>
  <si>
    <t>All employees (Headcount)</t>
  </si>
  <si>
    <t>Employees in senior management (Headcount)</t>
  </si>
  <si>
    <t>Employees in executive team (Headcount)</t>
  </si>
  <si>
    <t>Employees at all management levels (Headcount)</t>
  </si>
  <si>
    <t>Dexus workforce by gender (%)</t>
  </si>
  <si>
    <t>Employees across all management (Headcount)</t>
  </si>
  <si>
    <t>Board gender diversity (%)</t>
  </si>
  <si>
    <t>Percentage of Non-Executive Directors</t>
  </si>
  <si>
    <t>Commentary and methodology</t>
  </si>
  <si>
    <t>Cultural diversity</t>
  </si>
  <si>
    <t>Main cultural / ethnic identity</t>
  </si>
  <si>
    <t>% of survey respondents</t>
  </si>
  <si>
    <t>Australian</t>
  </si>
  <si>
    <t>British</t>
  </si>
  <si>
    <t>Chinese Asian</t>
  </si>
  <si>
    <t>Multi-ethnic</t>
  </si>
  <si>
    <t>Mainland South East Asia</t>
  </si>
  <si>
    <t>Southern Asian</t>
  </si>
  <si>
    <t>Western European</t>
  </si>
  <si>
    <t>Eastern European</t>
  </si>
  <si>
    <t>Southern European</t>
  </si>
  <si>
    <t>Maritime South East Asian</t>
  </si>
  <si>
    <t>Southern and East African</t>
  </si>
  <si>
    <t>Other</t>
  </si>
  <si>
    <t>Irish</t>
  </si>
  <si>
    <t>North African and Middle Eastern</t>
  </si>
  <si>
    <t>Arab</t>
  </si>
  <si>
    <t>Northern European</t>
  </si>
  <si>
    <t>Other North East Asian</t>
  </si>
  <si>
    <t>Southern Eastern European</t>
  </si>
  <si>
    <t>South American</t>
  </si>
  <si>
    <t>North American</t>
  </si>
  <si>
    <t>Jewish</t>
  </si>
  <si>
    <t>Polynesian</t>
  </si>
  <si>
    <t>Aboriginal/Torres Strait Islander</t>
  </si>
  <si>
    <t>Commentary</t>
  </si>
  <si>
    <t>Country of origin</t>
  </si>
  <si>
    <t>Country / region of birth</t>
  </si>
  <si>
    <t>Other country not listed</t>
  </si>
  <si>
    <t>Chinese Asia (includes Mongolia)</t>
  </si>
  <si>
    <t>Southern and East Africa</t>
  </si>
  <si>
    <t>Southern Asia</t>
  </si>
  <si>
    <t>Maritime South-East Asia</t>
  </si>
  <si>
    <t>Mainland South-East Asia</t>
  </si>
  <si>
    <t>Ireland</t>
  </si>
  <si>
    <t>Western Europe</t>
  </si>
  <si>
    <t>Eastern Europe</t>
  </si>
  <si>
    <t>South America</t>
  </si>
  <si>
    <t>Japan and the Koreas</t>
  </si>
  <si>
    <t>United Kingdom, Channel Islands and Isle of Man</t>
  </si>
  <si>
    <t>Middle East</t>
  </si>
  <si>
    <t>South Eastern Europe</t>
  </si>
  <si>
    <t>Northern America</t>
  </si>
  <si>
    <t>Northern Europe</t>
  </si>
  <si>
    <t>North Africa</t>
  </si>
  <si>
    <t>Melanesia</t>
  </si>
  <si>
    <t>Age diversity</t>
  </si>
  <si>
    <t>Employee age range (% by headcount)</t>
  </si>
  <si>
    <t>Employees under 30 years old</t>
  </si>
  <si>
    <t>Employees 30 to 50 years old</t>
  </si>
  <si>
    <t>Employees over 50 years old</t>
  </si>
  <si>
    <t>Leave and absenteeism</t>
  </si>
  <si>
    <t>Metric</t>
  </si>
  <si>
    <t>Leave days taken (days)</t>
  </si>
  <si>
    <t>Annual leave</t>
  </si>
  <si>
    <t>Long service leave</t>
  </si>
  <si>
    <t>Parental leave unpaid</t>
  </si>
  <si>
    <t>Parental leave paid</t>
  </si>
  <si>
    <t>Sick and carer’s leave</t>
  </si>
  <si>
    <t>‘Dexus days’</t>
  </si>
  <si>
    <t>Leave without pay</t>
  </si>
  <si>
    <t>Other leave</t>
  </si>
  <si>
    <t>Absenteeism</t>
  </si>
  <si>
    <r>
      <t>Absentee Rate (sick days lost per FTE)</t>
    </r>
    <r>
      <rPr>
        <vertAlign val="superscript"/>
        <sz val="10"/>
        <color rgb="FF414042"/>
        <rFont val="Arial"/>
        <family val="2"/>
        <scheme val="minor"/>
      </rPr>
      <t>(1)</t>
    </r>
  </si>
  <si>
    <t>Leave data is gathered for each reporting period from payroll system records. The data is consolidated into the categories displayed in the report as follows:
- Long service leave: Long service leave only
- Parental leave unpaid: Parental leave unpaid only
- Parental leave paid: Primary and non-primary paid parental leave
- Sick and carer’s leave: Sick leave, carer’s leave only
- Dexus Days: additional annual leave
- Leave without pay: Leave without pay only
- Other leave: Study leave, volunteer leave, jury duty, special bereavement or compassionate leave, and purchased leave</t>
  </si>
  <si>
    <t>Definitions</t>
  </si>
  <si>
    <t>Work health and safety</t>
  </si>
  <si>
    <t>Dexus employee WHS incidents</t>
  </si>
  <si>
    <t>Recorded injuries</t>
  </si>
  <si>
    <t> 8</t>
  </si>
  <si>
    <t>Lost-time injuries/diseases</t>
  </si>
  <si>
    <t> 0</t>
  </si>
  <si>
    <t>Cases of work-related ill health</t>
  </si>
  <si>
    <t xml:space="preserve"> 0 </t>
  </si>
  <si>
    <t>Fatalities</t>
  </si>
  <si>
    <t>Lost Time Injury Incidence Rate (LTIIR)</t>
  </si>
  <si>
    <r>
      <t>Lost Time Injury Frequency Rate (LTIFR)</t>
    </r>
    <r>
      <rPr>
        <vertAlign val="superscript"/>
        <sz val="10"/>
        <color rgb="FF414042"/>
        <rFont val="Arial"/>
        <family val="2"/>
        <scheme val="minor"/>
      </rPr>
      <t>(1)</t>
    </r>
  </si>
  <si>
    <t>Occupational disease rate (occurrences per million hours worked)</t>
  </si>
  <si>
    <t>Lost day rate (days lost per million hours worked)</t>
  </si>
  <si>
    <r>
      <t>Site-based contractor WHS incidents</t>
    </r>
    <r>
      <rPr>
        <b/>
        <vertAlign val="superscript"/>
        <sz val="10"/>
        <color rgb="FF414042"/>
        <rFont val="Arial"/>
        <family val="2"/>
        <scheme val="minor"/>
      </rPr>
      <t>(2)</t>
    </r>
  </si>
  <si>
    <t>Lost time injuries</t>
  </si>
  <si>
    <t>LTIFR</t>
  </si>
  <si>
    <t>1.04 </t>
  </si>
  <si>
    <t>Recorded hours worked</t>
  </si>
  <si>
    <t>Employee relations matters</t>
  </si>
  <si>
    <t>Fraud, bribery and corruption</t>
  </si>
  <si>
    <t>Discrimination</t>
  </si>
  <si>
    <t>Privacy</t>
  </si>
  <si>
    <t>Other Whistleblower matters</t>
  </si>
  <si>
    <t>Other Employee Code of Conduct breaches</t>
  </si>
  <si>
    <t>(2). Dexus commenced public reporting of site-based contractor WHS incidents in FY20.</t>
  </si>
  <si>
    <t>Work health and safety (WHS) incidents account for all recorded incidents pertaining to Dexus employees and includes corporate contractors. The system of rules applied in recording and reporting accident statistics include Australian Standard 1885.1 1990, Workplace injury and disease recording standard as well as definitions within GRI 403: Occupational Health and Safety 2018, from the Global Reporting Initiative (GRI) Standards.</t>
  </si>
  <si>
    <t>Definitions for Work Health and Safety Metrics</t>
  </si>
  <si>
    <t>Term</t>
  </si>
  <si>
    <t>Description</t>
  </si>
  <si>
    <t>Fatalities that occur as a result of an injury or disease occurrence.</t>
  </si>
  <si>
    <t>Lost day rate (LDR)</t>
  </si>
  <si>
    <t>The number of days lost to injuries/diseases for each one million hours worked is calculated as follows:</t>
  </si>
  <si>
    <t>LDR =</t>
  </si>
  <si>
    <t>Days lost due to injuries/diseases</t>
  </si>
  <si>
    <t xml:space="preserve"> ×1,000,000</t>
  </si>
  <si>
    <t>number of hours worked</t>
  </si>
  <si>
    <t>Lost Time Injury Frequency Rate (LTIFR)</t>
  </si>
  <si>
    <t>The number of occurrences of injury or disease for each one million hours worked is calculated as follows:</t>
  </si>
  <si>
    <t>LTIFR =</t>
  </si>
  <si>
    <t>number of lost time injuries/diseases</t>
  </si>
  <si>
    <t>The number of occurrences of injury/disease for each one hundred full time equivalent employees is calculated as follows:</t>
  </si>
  <si>
    <t>LTIIR =</t>
  </si>
  <si>
    <t xml:space="preserve"> ×100</t>
  </si>
  <si>
    <t>number of full-time equivalent employees</t>
  </si>
  <si>
    <t>Those occurrences that resulted in a fatality, permanent disability or time lost from work of one day/shift or more and if the incident relates to a Dexus employee, is recorded via a WorkCover claim.</t>
  </si>
  <si>
    <t>No lost-time injuries/diseases</t>
  </si>
  <si>
    <t>A work-related injury or disease (including a permanent disability or a fatality) that results in one or more days absent from work (not including the day of injury) and is supported by a workers compensation certificate.</t>
  </si>
  <si>
    <t>Number of Dexus employee hours worked in the period</t>
  </si>
  <si>
    <r>
      <t xml:space="preserve">Refers to the total scheduled number of hours worked by all Dexus employees as recorded at 30 June of each year. Dexus offers employees flexible work arrangements and staff are employed under individual contracts that stipulate 38 hours per week for each full-time employee. As Dexus does not track employee working hours and staff do not engage in overtime or shift work, Dexus has defined the ‘number of hours </t>
    </r>
    <r>
      <rPr>
        <sz val="10"/>
        <rFont val="Arial"/>
        <family val="2"/>
        <scheme val="minor"/>
      </rPr>
      <t xml:space="preserve">worked’ as 1,824 hours per annum (equal to 240 days x 7.6 </t>
    </r>
    <r>
      <rPr>
        <sz val="10"/>
        <color rgb="FF414042"/>
        <rFont val="Arial"/>
        <family val="2"/>
        <scheme val="minor"/>
      </rPr>
      <t>hours) per full- time employee.</t>
    </r>
  </si>
  <si>
    <t>Number of full-time equivalent employees (FTEs)</t>
  </si>
  <si>
    <t>FTE data for the purpose of these statistics represents the active Dexus workforce, and is based on the metric ‘Total FTE’ as defined by the Australian Public Service Commission, as the number of full-time equivalent employees directly employed by the organisation at a point in time where part-time employees are converted to full-time equivalent based on the hours they work as a proportion of the hours for a full-time employee.</t>
  </si>
  <si>
    <t>Number of workers</t>
  </si>
  <si>
    <t>Headcount data for the purpose of these statistics represents the active Dexus workforce and is based on the metric ‘Total Headcount (ongoing)’ as defined by the Australian Public Service Commission, as the number of ongoing employees directly employed by Dexus at the point in time described above.</t>
  </si>
  <si>
    <t>Occupational disease</t>
  </si>
  <si>
    <t>A disease arising from the work situation or activity (such as stress or regular exposure to harmful chemicals), or from a work-related injury.</t>
  </si>
  <si>
    <t>Occupational disease rate (ODR)</t>
  </si>
  <si>
    <t>The number of occurrences of occupational diseases for each one million hours worked is calculated as follows:</t>
  </si>
  <si>
    <t>ODR =</t>
  </si>
  <si>
    <t>number of occurrences of occupational diseases</t>
  </si>
  <si>
    <t>Recorded incidents that resulted in lost time and/or for which first aid or medical treatment was administered. Prior to FY20, lost time injuries were not included in this number.</t>
  </si>
  <si>
    <t>Site-based contractor</t>
  </si>
  <si>
    <t>An individual employed by an organisation other than Dexus, who performs work as directed by their employer at an operational asset controlled by Dexus. In these situations, Dexus generally has a contract with the third-party organisation to provide a service (e.g. cleaning, security), and the third party organisation can select different individuals to provide the service without varying its contract with Dexus. Using terminology within the reporting standard GRI 403: Occupational Health and Safety 2018, site-based contractors are characterised by Dexus having control of the workplace, but not having control over the individual’s work.</t>
  </si>
  <si>
    <t>Recruitment</t>
  </si>
  <si>
    <t>New hires</t>
  </si>
  <si>
    <t>Total number of new hires</t>
  </si>
  <si>
    <t>Collective bargaining arrangements</t>
  </si>
  <si>
    <t>Percentage of total employees eligible for collective bargaining agreements</t>
  </si>
  <si>
    <r>
      <t>Number of employees employed under collective bargaining agreements</t>
    </r>
    <r>
      <rPr>
        <vertAlign val="superscript"/>
        <sz val="10"/>
        <color rgb="FF414042"/>
        <rFont val="Arial"/>
        <family val="2"/>
        <scheme val="minor"/>
      </rPr>
      <t>(1)</t>
    </r>
  </si>
  <si>
    <r>
      <t>Percentage of total employees covered by collective bargaining agreements</t>
    </r>
    <r>
      <rPr>
        <vertAlign val="superscript"/>
        <sz val="10"/>
        <color rgb="FF414042"/>
        <rFont val="Arial"/>
        <family val="2"/>
        <scheme val="minor"/>
      </rPr>
      <t>(1)</t>
    </r>
  </si>
  <si>
    <t>Retention</t>
  </si>
  <si>
    <t>Voluntary turnover rate (%)</t>
  </si>
  <si>
    <t>Executive management</t>
  </si>
  <si>
    <t>Senior management</t>
  </si>
  <si>
    <t>Middle management</t>
  </si>
  <si>
    <t>Professional/technical</t>
  </si>
  <si>
    <t>Administration/operations</t>
  </si>
  <si>
    <t>Total voluntary turnover by gender</t>
  </si>
  <si>
    <t>Total voluntary turnover</t>
  </si>
  <si>
    <t>All turnover (%)</t>
  </si>
  <si>
    <t>All turnover</t>
  </si>
  <si>
    <t>Key talent retention rate (%)</t>
  </si>
  <si>
    <t>Key talent retention</t>
  </si>
  <si>
    <t>Parental Leave</t>
  </si>
  <si>
    <t>Parental leave retention rates</t>
  </si>
  <si>
    <t>Employees entitled to take parental leave</t>
  </si>
  <si>
    <r>
      <t>Employees that took parental leave in reporting year</t>
    </r>
    <r>
      <rPr>
        <vertAlign val="superscript"/>
        <sz val="10"/>
        <color rgb="FF414042"/>
        <rFont val="Arial"/>
        <family val="2"/>
        <scheme val="minor"/>
      </rPr>
      <t>(1)</t>
    </r>
  </si>
  <si>
    <r>
      <t>Returned to work in reporting year after parental leave</t>
    </r>
    <r>
      <rPr>
        <vertAlign val="superscript"/>
        <sz val="10"/>
        <color rgb="FF414042"/>
        <rFont val="Arial"/>
        <family val="2"/>
        <scheme val="minor"/>
      </rPr>
      <t>(1)</t>
    </r>
  </si>
  <si>
    <t>Return to work rate (%)</t>
  </si>
  <si>
    <t>Returned to work after parental leave and remained at Dexus after 12 months (%)</t>
  </si>
  <si>
    <t>Training and development</t>
  </si>
  <si>
    <t>Training hours by work category</t>
  </si>
  <si>
    <t>Total</t>
  </si>
  <si>
    <t>Average training hours by work category</t>
  </si>
  <si>
    <t>Average training hours by gender</t>
  </si>
  <si>
    <t>Hours of internal and external training</t>
  </si>
  <si>
    <t>Internal</t>
  </si>
  <si>
    <t>External</t>
  </si>
  <si>
    <t>Hours of compliance training</t>
  </si>
  <si>
    <t>Data reviews</t>
  </si>
  <si>
    <t>Data reviews performed (%)</t>
  </si>
  <si>
    <t>Training data is taken from the training database at the end of each reporting year. Data is categorised and consolidated to provide training hours completed for each category. Data includes compliance training covering Human Rights issues as well as the Dexus Code of Conduct which addresses discrimination, harassment and bullying.</t>
  </si>
  <si>
    <t>During the year, all employees received communication and completed training about policies and procedures related to fraud, anti-corruption and human rights. Employees are required to declare their compliance with Dexus’s Code of Conduct on an annual basis. Anti-corruption policies and procedures are included as part of this compliance. Compliance training is compulsory for every employee.</t>
  </si>
  <si>
    <t>Engagement and flexible working</t>
  </si>
  <si>
    <t>Employee engagement</t>
  </si>
  <si>
    <r>
      <t>Survey participation rate</t>
    </r>
    <r>
      <rPr>
        <vertAlign val="superscript"/>
        <sz val="10"/>
        <color rgb="FF414042"/>
        <rFont val="Arial"/>
        <family val="2"/>
        <scheme val="minor"/>
      </rPr>
      <t>(1)</t>
    </r>
    <r>
      <rPr>
        <sz val="10"/>
        <color rgb="FF414042"/>
        <rFont val="Arial"/>
        <family val="2"/>
        <scheme val="minor"/>
      </rPr>
      <t xml:space="preserve"> (%)</t>
    </r>
  </si>
  <si>
    <r>
      <t>Engagement rate</t>
    </r>
    <r>
      <rPr>
        <vertAlign val="superscript"/>
        <sz val="10"/>
        <color rgb="FF414042"/>
        <rFont val="Arial"/>
        <family val="2"/>
        <scheme val="minor"/>
      </rPr>
      <t xml:space="preserve">(2, 3) </t>
    </r>
    <r>
      <rPr>
        <sz val="10"/>
        <color rgb="FF414042"/>
        <rFont val="Arial"/>
        <family val="2"/>
        <scheme val="minor"/>
      </rPr>
      <t>(%)</t>
    </r>
  </si>
  <si>
    <r>
      <t>Employee Net Promoter Score</t>
    </r>
    <r>
      <rPr>
        <vertAlign val="superscript"/>
        <sz val="10"/>
        <color rgb="FF414042"/>
        <rFont val="Arial"/>
        <family val="2"/>
        <scheme val="minor"/>
      </rPr>
      <t>(4)</t>
    </r>
  </si>
  <si>
    <t>(1).  Engagement information is sourced directly from internal employee engagement surveys administered during the year. The figures reported above are an average of employee surveys administered during the reporting period.</t>
  </si>
  <si>
    <t>(3). In FY22, Dexus began measuring engagement on a new platform, Culture Amp. The FY22 engagement score is the aggregated measure of five questions, rather than three questions in previous years. The engagement score reported in FY22 are thus not directly comparable to previous years and should not be considered indicative of a trend.</t>
  </si>
  <si>
    <t>Remuneration ratios</t>
  </si>
  <si>
    <r>
      <t>Gender pay ratio (base salary)</t>
    </r>
    <r>
      <rPr>
        <b/>
        <vertAlign val="superscript"/>
        <sz val="10"/>
        <color rgb="FF414042"/>
        <rFont val="Arial"/>
        <family val="2"/>
        <scheme val="minor"/>
      </rPr>
      <t>(1)</t>
    </r>
    <r>
      <rPr>
        <b/>
        <sz val="10"/>
        <color rgb="FF414042"/>
        <rFont val="Arial"/>
        <family val="2"/>
        <scheme val="minor"/>
      </rPr>
      <t xml:space="preserve"> by employee band (Male:Female)</t>
    </r>
  </si>
  <si>
    <t>1:1</t>
  </si>
  <si>
    <t>1.1:1</t>
  </si>
  <si>
    <t>0.9:1</t>
  </si>
  <si>
    <t>1.2:1</t>
  </si>
  <si>
    <t>CEO/Employee compensation ratio</t>
  </si>
  <si>
    <t>Ratio of the CEO total annual compensation to the median employee total annual compensation</t>
  </si>
  <si>
    <t>36.3:1</t>
  </si>
  <si>
    <t>33.9:1</t>
  </si>
  <si>
    <t>41.6:1</t>
  </si>
  <si>
    <t>39.6:1</t>
  </si>
  <si>
    <t>24.6:1</t>
  </si>
  <si>
    <t>Ratio of the percentage increase in CEO total annual compensation to the percentage increase in median</t>
  </si>
  <si>
    <r>
      <t>14:-2</t>
    </r>
    <r>
      <rPr>
        <vertAlign val="superscript"/>
        <sz val="10"/>
        <color rgb="FF414042"/>
        <rFont val="Arial"/>
        <family val="2"/>
        <scheme val="minor"/>
      </rPr>
      <t>(2)</t>
    </r>
  </si>
  <si>
    <t>0:7</t>
  </si>
  <si>
    <r>
      <t>21:-2</t>
    </r>
    <r>
      <rPr>
        <vertAlign val="superscript"/>
        <sz val="10"/>
        <color rgb="FF414042"/>
        <rFont val="Arial"/>
        <family val="2"/>
        <scheme val="minor"/>
      </rPr>
      <t>(2)</t>
    </r>
  </si>
  <si>
    <t>0:5</t>
  </si>
  <si>
    <t>(1). Salary represents an employee’s package including fixed cash and superannuation. Category ratios are calculated by taking the average male salary and comparing it to the average female salary.</t>
  </si>
  <si>
    <t>(2). In FY19 and FY20, the large increase in total number of employees resulted in an overall decrease to median employee total annual compensation based on FY18. This results in a ratio with a negative denominator that cannot be reduced further.</t>
  </si>
  <si>
    <t>Customer experience</t>
  </si>
  <si>
    <t>Customer survey</t>
  </si>
  <si>
    <r>
      <t xml:space="preserve">FY22 </t>
    </r>
    <r>
      <rPr>
        <b/>
        <vertAlign val="superscript"/>
        <sz val="10"/>
        <color theme="0"/>
        <rFont val="Arial"/>
        <family val="2"/>
        <scheme val="minor"/>
      </rPr>
      <t>(1)</t>
    </r>
  </si>
  <si>
    <t>Net Promoter Score (score between -100 and +100)</t>
  </si>
  <si>
    <t>Survey participation rate (%)</t>
  </si>
  <si>
    <t>Green leases</t>
  </si>
  <si>
    <t>Total portfolio</t>
  </si>
  <si>
    <t>Dexus has a standard green lease clause in new leases across the portfolio and monitors the take-up of this clause by customers across each portfolio.</t>
  </si>
  <si>
    <t>Supply chain</t>
  </si>
  <si>
    <t>Procurement and supply chain monitoring</t>
  </si>
  <si>
    <t>Critical suppliers</t>
  </si>
  <si>
    <t>Critical suppliers % of operational spend</t>
  </si>
  <si>
    <r>
      <t>Supplier Net Promoter Score</t>
    </r>
    <r>
      <rPr>
        <vertAlign val="superscript"/>
        <sz val="10"/>
        <color rgb="FF414042"/>
        <rFont val="Arial"/>
        <family val="2"/>
        <scheme val="minor"/>
      </rPr>
      <t>(1)</t>
    </r>
  </si>
  <si>
    <t>Supplier assessment and monitoring</t>
  </si>
  <si>
    <t>3rd Party ESG Assessments (via EcoVadis)</t>
  </si>
  <si>
    <t>3rd Party ESG Assessments % of operational spend (%)</t>
  </si>
  <si>
    <t>3rd Party Modern Slavery Assessments (via Informed 365)</t>
  </si>
  <si>
    <t>Contractor monitoring spot checks conducted</t>
  </si>
  <si>
    <t>Contractor monitoring coverage of operational spend (%)</t>
  </si>
  <si>
    <t>Supplier management engagement assessment response rate (%)</t>
  </si>
  <si>
    <t>Supplier management engagement assessment coverage of operational spend (%)</t>
  </si>
  <si>
    <t>Supplier employee engagement assessment response rate (%)</t>
  </si>
  <si>
    <t>(1). Net Promoter Score is based on a range of -100 to +100.</t>
  </si>
  <si>
    <t>Operational spend is defined as spend which is procured and voluntarily engaged. We define a critical supplier as a material outsourced supplier whose failure could significantly impact the operations of the business. Critical suppliers are retained on a centralised Supplier List</t>
  </si>
  <si>
    <t>Operational procurement spend breakdown</t>
  </si>
  <si>
    <t>%</t>
  </si>
  <si>
    <t>Environmental and social risk rating (key risks)</t>
  </si>
  <si>
    <t>Capital Works</t>
  </si>
  <si>
    <t>High (safety, product country of origin human rights, product recyclability, worker skill levels, appropriate wages and benefits, subcontracting)</t>
  </si>
  <si>
    <t>Statutory fees and levies</t>
  </si>
  <si>
    <t>Very low</t>
  </si>
  <si>
    <t>Cleaning</t>
  </si>
  <si>
    <t>High (appropriate wages and benefits, migrant labour, safe handling of chemicals, waste environmental impacts)</t>
  </si>
  <si>
    <t>Maintenance &amp; other property expenses</t>
  </si>
  <si>
    <t>Low</t>
  </si>
  <si>
    <t>Facility managers &amp; management expenses</t>
  </si>
  <si>
    <t>Mechanical &amp; vertical transport</t>
  </si>
  <si>
    <t>Medium (safety, working in confined spaces, accreditation systems)</t>
  </si>
  <si>
    <t>Medium (greenhouse gas emissions, land degradation, price and supply reliability)</t>
  </si>
  <si>
    <t>Security</t>
  </si>
  <si>
    <t>Medium (safety, worker skill levels, public relations)</t>
  </si>
  <si>
    <t>Electrical, fire protection and plumbing</t>
  </si>
  <si>
    <t>Legal, insurance and compliance</t>
  </si>
  <si>
    <t>Marketing &amp; leasing</t>
  </si>
  <si>
    <t>Façade and grounds keeping</t>
  </si>
  <si>
    <t>High (product country of origin human rights, product recyclability, worker skill levels, appropriate wages and benefits, safety)</t>
  </si>
  <si>
    <t>Medium</t>
  </si>
  <si>
    <t xml:space="preserve">Operational spend data relates to all non-development related spend with external providers and is collected from Dexus’s financial system and assigned to a spend category based on the supplier name and the code attributed to the spend item. Risk ratings are based on a periodic group-wide supply chain sustainability risk assessment that identifies and categorises the environmental risks relevant to our geographical operations and the types of products and services we procure. </t>
  </si>
  <si>
    <t>Community contribution</t>
  </si>
  <si>
    <t>Employee volunteering activities ($)</t>
  </si>
  <si>
    <t>Total ($)</t>
  </si>
  <si>
    <t>Resource consumption data preparation</t>
  </si>
  <si>
    <t>Boundary Name and Description</t>
  </si>
  <si>
    <t>Boundary Name and Use</t>
  </si>
  <si>
    <t>Dexus has applied the principles contained within the National Greenhouse and Energy Reporting Act 2007 and its associated guidelines to determine the operational control of its properties across Australia. Dexus has operational control of a facility if it has the authority to introduce and implement any or all of the operating, health and safety and environmental policies for the facility.
Where Dexus has operational control of a facility, it reports 100% of energy, water, waste and emissions applicable to base building operations. Dexus excludes energy consumption from tenant spaces where the tenant receives separately metered energy invoices and excludes whole facilities where they are leased to a single tenant occupying the entire premises.
The boundary includes environmental data and emissions relating to Dexus’s corporate operations, comprising Dexus regional office tenancies and proportion of corresponding base building services attributable to each tenancy, as well as corporate travel across all staff employed directly by Dexus nationally.
This boundary also serves as Dexus’s ‘Organisation carbon neutral boundary’ for the purposes of achieving carbon neutrality under Australia’s Climate Active Carbon Neutral Standard.</t>
  </si>
  <si>
    <t>Equity share boundary based on landlord control for fund reporting</t>
  </si>
  <si>
    <t>‘Landlord controlled’ and ‘tenant controlled’ areas are defined by GRESB within its Real Estate Assessment Reference Guide. In essence, this boundary consists of reporting on all common area building spaces and services on all properties within a Dexus entity on an equity share basis, irrespective of whether Dexus or another landlord has operational control. The separation is defined between landlord and tenant, not between operators.
Tenant spaces, and buildings that are wholly under the control of tenants (e.g. through triple net leases) are not reported.</t>
  </si>
  <si>
    <t>– NABERS portfolio averages</t>
  </si>
  <si>
    <t xml:space="preserve">– Portfolio environmental metrics and intensities for:
    • Dexus (DXS) listed portfolio
    • Dexus Industria REIT (DXI) portfolio
    • Dexus Convenience Retail REIT (DXC) portfolio
</t>
  </si>
  <si>
    <t>Location-based vs market-based emissions accounting</t>
  </si>
  <si>
    <t>Glossary</t>
  </si>
  <si>
    <t>Carbon emissions</t>
  </si>
  <si>
    <t>See GHG</t>
  </si>
  <si>
    <t>Carbon offset</t>
  </si>
  <si>
    <t>Fully accredited and traded carbon credits from programs such as The Gold Standard and the Verified Carbon Standard from project activities that prevent, reduce or remove greenhouse gas emissions from being released into the atmosphere to compensate for emissions occurring elsewhere.</t>
  </si>
  <si>
    <t>Climate Active</t>
  </si>
  <si>
    <t>Australia’s Climate Active Carbon Neutral Program</t>
  </si>
  <si>
    <t>CFCs</t>
  </si>
  <si>
    <t>Chlorofluorocarbons (CFCs) are nontoxic, non-flammable chemicals containing atoms of carbon, chlorine, and fluorine. CFCs are believed to be a major cause of stratospheric ozone depletion.</t>
  </si>
  <si>
    <t>Energy productivity</t>
  </si>
  <si>
    <t>An indicator of the amount of economic output derived from each unit of energy consumed.</t>
  </si>
  <si>
    <t>Emissions productivity</t>
  </si>
  <si>
    <t>An indicator of the amount of economic output derived from each unit of greenhouse gas emissions.</t>
  </si>
  <si>
    <t>ESC</t>
  </si>
  <si>
    <t>Energy Savings Certificate (a tradeable certificate created from accredited savings under the ESS).</t>
  </si>
  <si>
    <t>ESS</t>
  </si>
  <si>
    <r>
      <t xml:space="preserve">NSW Government </t>
    </r>
    <r>
      <rPr>
        <sz val="10"/>
        <color rgb="FF414042"/>
        <rFont val="Tahoma"/>
        <family val="2"/>
      </rPr>
      <t>Energy Savings Scheme</t>
    </r>
  </si>
  <si>
    <t>GBCA</t>
  </si>
  <si>
    <t>Green Building Council of Australia</t>
  </si>
  <si>
    <t>GHG</t>
  </si>
  <si>
    <r>
      <t>Greenhouse gas emissions, measured in equivalent tonnes of carbon dioxide (t CO</t>
    </r>
    <r>
      <rPr>
        <vertAlign val="subscript"/>
        <sz val="10"/>
        <color rgb="FF414042"/>
        <rFont val="Arial"/>
        <family val="2"/>
        <scheme val="minor"/>
      </rPr>
      <t>2</t>
    </r>
    <r>
      <rPr>
        <sz val="10"/>
        <color rgb="FF414042"/>
        <rFont val="Arial"/>
        <family val="2"/>
        <scheme val="minor"/>
      </rPr>
      <t>-e) - (gases that contribute to climate change, the main ones being carbon dioxide CO</t>
    </r>
    <r>
      <rPr>
        <vertAlign val="subscript"/>
        <sz val="10"/>
        <color rgb="FF414042"/>
        <rFont val="Tahoma"/>
        <family val="2"/>
      </rPr>
      <t>2</t>
    </r>
    <r>
      <rPr>
        <sz val="10"/>
        <color rgb="FF414042"/>
        <rFont val="Tahoma"/>
        <family val="2"/>
      </rPr>
      <t>, methane CH</t>
    </r>
    <r>
      <rPr>
        <vertAlign val="subscript"/>
        <sz val="10"/>
        <color rgb="FF414042"/>
        <rFont val="Tahoma"/>
        <family val="2"/>
      </rPr>
      <t>4</t>
    </r>
    <r>
      <rPr>
        <sz val="10"/>
        <color rgb="FF414042"/>
        <rFont val="Tahoma"/>
        <family val="2"/>
      </rPr>
      <t>, nitrous oxides NO</t>
    </r>
    <r>
      <rPr>
        <vertAlign val="subscript"/>
        <sz val="10"/>
        <color rgb="FF414042"/>
        <rFont val="Tahoma"/>
        <family val="2"/>
      </rPr>
      <t>x</t>
    </r>
    <r>
      <rPr>
        <sz val="10"/>
        <color rgb="FF414042"/>
        <rFont val="Tahoma"/>
        <family val="2"/>
      </rPr>
      <t>, sulphur oxides SO</t>
    </r>
    <r>
      <rPr>
        <vertAlign val="subscript"/>
        <sz val="10"/>
        <color rgb="FF414042"/>
        <rFont val="Tahoma"/>
        <family val="2"/>
      </rPr>
      <t>x</t>
    </r>
    <r>
      <rPr>
        <sz val="10"/>
        <color rgb="FF414042"/>
        <rFont val="Tahoma"/>
        <family val="2"/>
      </rPr>
      <t>, Nitrogen Trifouride NF</t>
    </r>
    <r>
      <rPr>
        <vertAlign val="subscript"/>
        <sz val="10"/>
        <color rgb="FF414042"/>
        <rFont val="Tahoma"/>
        <family val="2"/>
      </rPr>
      <t>3</t>
    </r>
    <r>
      <rPr>
        <sz val="10"/>
        <color rgb="FF414042"/>
        <rFont val="Tahoma"/>
        <family val="2"/>
      </rPr>
      <t xml:space="preserve"> and CFCs/HCFCs). Also referred to as carbon emissions.</t>
    </r>
  </si>
  <si>
    <t>GHG Protocol</t>
  </si>
  <si>
    <r>
      <t>The Greenhouse Gas Protoco</t>
    </r>
    <r>
      <rPr>
        <sz val="10"/>
        <color rgb="FF414042"/>
        <rFont val="Tahoma"/>
        <family val="2"/>
      </rPr>
      <t>l: A Corporate Accounting and Reporting Standard – guidance on accounting and reporting greenhouse gas emissions</t>
    </r>
  </si>
  <si>
    <t>Greenhouse Gas Protocol: Scope 2 Guidance</t>
  </si>
  <si>
    <t>Guidance on accounting and reporting Scope 2 emissions</t>
  </si>
  <si>
    <t>GreenPower</t>
  </si>
  <si>
    <r>
      <t xml:space="preserve">Emission-free electricity sourced via a certified </t>
    </r>
    <r>
      <rPr>
        <sz val="10"/>
        <color rgb="FF414042"/>
        <rFont val="Tahoma"/>
        <family val="2"/>
      </rPr>
      <t>GreenPower Product</t>
    </r>
  </si>
  <si>
    <t>Green Star</t>
  </si>
  <si>
    <t xml:space="preserve">Green Star: an Australian sustainability rating tool and certification system for building design and construction, operation, fitouts and communities. </t>
  </si>
  <si>
    <t>GRESB</t>
  </si>
  <si>
    <t>Global Real Estate Sustainability Benchmark</t>
  </si>
  <si>
    <t>HCFCs</t>
  </si>
  <si>
    <t>Hydrochlorofluorocarbons (HCFCs) are compounds containing carbon, hydrogen, chlorine and fluorine. Industry and the scientific community view certain chemicals within this class of compounds as acceptable temporary alternatives to chlorofluorocarbons. The HCFCs have shorter atmospheric lifetimes than CFCs and deliver less reactive chlorine to the stratosphere where the "ozone layer" is found.</t>
  </si>
  <si>
    <t>LGC</t>
  </si>
  <si>
    <t>Large-scale generation certificate: a tradeable 'certificate or origin' generated from producing renewable energy in Australia</t>
  </si>
  <si>
    <t>NABERS</t>
  </si>
  <si>
    <t>National Australian Built Environment Rating System</t>
  </si>
  <si>
    <t>NGER</t>
  </si>
  <si>
    <t>National Greenhouse and Energy Reporting Act</t>
  </si>
  <si>
    <t>New Zealand Energy Certificate: a tradeable 'certificate of origin' generated from producing renewable energy in New Zealand.</t>
  </si>
  <si>
    <t>RE100</t>
  </si>
  <si>
    <r>
      <t xml:space="preserve">Voluntary initiative for companies committed to sourcing </t>
    </r>
    <r>
      <rPr>
        <sz val="10"/>
        <color rgb="FF414042"/>
        <rFont val="Tahoma"/>
        <family val="2"/>
      </rPr>
      <t>100% renewable power</t>
    </r>
    <r>
      <rPr>
        <sz val="10"/>
        <color rgb="FF414042"/>
        <rFont val="Arial"/>
        <family val="2"/>
        <scheme val="minor"/>
      </rPr>
      <t>.</t>
    </r>
  </si>
  <si>
    <t>RPP</t>
  </si>
  <si>
    <r>
      <t>Renewable Power Percentage</t>
    </r>
    <r>
      <rPr>
        <sz val="10"/>
        <color rgb="FF414042"/>
        <rFont val="Tahoma"/>
        <family val="2"/>
      </rPr>
      <t>, published annually by Australia’s Clean Energy Regulator</t>
    </r>
    <r>
      <rPr>
        <sz val="10"/>
        <color rgb="FF414042"/>
        <rFont val="Arial"/>
        <family val="2"/>
        <scheme val="minor"/>
      </rPr>
      <t>.</t>
    </r>
  </si>
  <si>
    <t>SBT, SBTi</t>
  </si>
  <si>
    <r>
      <t xml:space="preserve">Science-based target, </t>
    </r>
    <r>
      <rPr>
        <sz val="10"/>
        <color rgb="FF414042"/>
        <rFont val="Tahoma"/>
        <family val="2"/>
      </rPr>
      <t>Science Based Targets initiative</t>
    </r>
    <r>
      <rPr>
        <sz val="10"/>
        <color rgb="FF414042"/>
        <rFont val="Arial"/>
        <family val="2"/>
        <scheme val="minor"/>
      </rPr>
      <t>: a global partnership that promotes and defines best practice in emissions reductions and net-zero targets in line with climate science.</t>
    </r>
  </si>
  <si>
    <t>SIP</t>
  </si>
  <si>
    <t>Strategic Improvement Plan, prepared by Dexus that capture energy, water and waste improvement opportunities and forecast a pathway towards resource efficiency targets.</t>
  </si>
  <si>
    <t>TCFD</t>
  </si>
  <si>
    <r>
      <t>Task Force on Climate-related Financial Disclosures:</t>
    </r>
    <r>
      <rPr>
        <sz val="10"/>
        <color rgb="FF414042"/>
        <rFont val="Tahoma"/>
        <family val="2"/>
      </rPr>
      <t xml:space="preserve"> a set of recommendations for voluntary, consistent climate-related financial risk disclosures for use by companies in providing information to investors, lenders, insurers, and other stakeholders</t>
    </r>
    <r>
      <rPr>
        <sz val="10"/>
        <color rgb="FF414042"/>
        <rFont val="Arial"/>
        <family val="2"/>
        <scheme val="minor"/>
      </rPr>
      <t>.</t>
    </r>
  </si>
  <si>
    <t>Environmental summary - Group managed portfolio</t>
  </si>
  <si>
    <r>
      <t>Scope 1 &amp; 2 greenhouse gas emissions (t CO</t>
    </r>
    <r>
      <rPr>
        <b/>
        <vertAlign val="subscript"/>
        <sz val="10"/>
        <color rgb="FF414042"/>
        <rFont val="Arial"/>
        <family val="2"/>
        <scheme val="minor"/>
      </rPr>
      <t>2</t>
    </r>
    <r>
      <rPr>
        <b/>
        <sz val="10"/>
        <color rgb="FF414042"/>
        <rFont val="Arial"/>
        <family val="2"/>
        <scheme val="minor"/>
      </rPr>
      <t>-e) – Group managed portfolio</t>
    </r>
  </si>
  <si>
    <r>
      <t>Scope 1</t>
    </r>
    <r>
      <rPr>
        <vertAlign val="superscript"/>
        <sz val="10"/>
        <color rgb="FF414042"/>
        <rFont val="Arial"/>
        <family val="2"/>
        <scheme val="minor"/>
      </rPr>
      <t>(1)</t>
    </r>
  </si>
  <si>
    <r>
      <t>Scope 2 (location-based)</t>
    </r>
    <r>
      <rPr>
        <vertAlign val="superscript"/>
        <sz val="10"/>
        <color rgb="FF414042"/>
        <rFont val="Arial"/>
        <family val="2"/>
        <scheme val="minor"/>
      </rPr>
      <t>(1)</t>
    </r>
  </si>
  <si>
    <t>Subtotal Scope 1 &amp; 2</t>
  </si>
  <si>
    <t>3. Fuel- and energy-related activities (not included above)</t>
  </si>
  <si>
    <t>5. Waste generated in operations</t>
  </si>
  <si>
    <t>6. Business travel</t>
  </si>
  <si>
    <t>7. Employee commuting</t>
  </si>
  <si>
    <t>Total Scopes 1, 2 &amp; 3</t>
  </si>
  <si>
    <t>Energy and water consumption</t>
  </si>
  <si>
    <r>
      <t>Total net energy consumption (GJ)</t>
    </r>
    <r>
      <rPr>
        <vertAlign val="superscript"/>
        <sz val="10"/>
        <color rgb="FF414042"/>
        <rFont val="Arial"/>
        <family val="2"/>
        <scheme val="minor"/>
      </rPr>
      <t>(1)</t>
    </r>
  </si>
  <si>
    <t>Total net energy consumption (MWh)</t>
  </si>
  <si>
    <r>
      <t>Water consumption (kL)</t>
    </r>
    <r>
      <rPr>
        <vertAlign val="superscript"/>
        <sz val="10"/>
        <color rgb="FF414042"/>
        <rFont val="Arial"/>
        <family val="2"/>
        <scheme val="minor"/>
      </rPr>
      <t>(1)</t>
    </r>
  </si>
  <si>
    <t>Waste and recycling</t>
  </si>
  <si>
    <t>Waste to Landfill (tonnes)</t>
  </si>
  <si>
    <r>
      <t>Recycling (tonnes)</t>
    </r>
    <r>
      <rPr>
        <vertAlign val="superscript"/>
        <sz val="10"/>
        <color rgb="FF414042"/>
        <rFont val="Arial"/>
        <family val="2"/>
        <scheme val="minor"/>
      </rPr>
      <t>(2)</t>
    </r>
  </si>
  <si>
    <t>Diversion (%)</t>
  </si>
  <si>
    <t>(2). Excludes secure paper.</t>
  </si>
  <si>
    <t>Energy consumption by source (MWh)</t>
  </si>
  <si>
    <t>Boundary:</t>
  </si>
  <si>
    <t>Group-Managed portfolio including corporate offices</t>
  </si>
  <si>
    <t>Like-for-like</t>
  </si>
  <si>
    <t>Sub-category</t>
  </si>
  <si>
    <t>FY18 </t>
  </si>
  <si>
    <t>FY19 </t>
  </si>
  <si>
    <t>FY20 </t>
  </si>
  <si>
    <t>FY21 </t>
  </si>
  <si>
    <t>FY22 </t>
  </si>
  <si>
    <t>12 Month Change %</t>
  </si>
  <si>
    <t>Non-renewable energy (MWh)</t>
  </si>
  <si>
    <t>Natural Gas</t>
  </si>
  <si>
    <t>Diesel</t>
  </si>
  <si>
    <t>Grid Non-renewable electricity</t>
  </si>
  <si>
    <t>Total non-renewable electricity</t>
  </si>
  <si>
    <t>Renewable energy (MWh)</t>
  </si>
  <si>
    <t>Grid renewables</t>
  </si>
  <si>
    <t>Onsite generation consumed</t>
  </si>
  <si>
    <t>Total renewable</t>
  </si>
  <si>
    <t>Total net energy use (MWh)</t>
  </si>
  <si>
    <t>Statistics (%)</t>
  </si>
  <si>
    <t>Data coverage by area</t>
  </si>
  <si>
    <t>Proportion of energy from renewable sources (%) </t>
  </si>
  <si>
    <t>Proportion of electricity sourced from renewables (%) </t>
  </si>
  <si>
    <t>Used onsite</t>
  </si>
  <si>
    <t>Used by customers</t>
  </si>
  <si>
    <t>Used offsite via energy network</t>
  </si>
  <si>
    <t>Total energy production</t>
  </si>
  <si>
    <t>Energy intensity (kWh/sqm)</t>
  </si>
  <si>
    <t>Group-Managed portfolio</t>
  </si>
  <si>
    <t>Energy Intensity (kWh/sqm)</t>
  </si>
  <si>
    <t>Office </t>
  </si>
  <si>
    <t>Retail </t>
  </si>
  <si>
    <t>Industrial </t>
  </si>
  <si>
    <t>Healthcare </t>
  </si>
  <si>
    <t>Convenience Retail </t>
  </si>
  <si>
    <t>Energy consumption by sector</t>
  </si>
  <si>
    <t>Sector</t>
  </si>
  <si>
    <t>Office assets under operational control</t>
  </si>
  <si>
    <t>Retail assets under operational control</t>
  </si>
  <si>
    <t>Industrial assets under operational control</t>
  </si>
  <si>
    <t>Healthcare assets under operational control</t>
  </si>
  <si>
    <t>Convenience Retail assets under operational control</t>
  </si>
  <si>
    <t>Water consumption by source (kL or cubic metres)</t>
  </si>
  <si>
    <t>Potable Water (kL)</t>
  </si>
  <si>
    <t>Water withdrawn from local utilities</t>
  </si>
  <si>
    <t>Non-potable water (kL)</t>
  </si>
  <si>
    <t>Externally sourced recycled water</t>
  </si>
  <si>
    <t>Onsite greywater</t>
  </si>
  <si>
    <t>Total non-potable water</t>
  </si>
  <si>
    <t>Proportion of water from recycled/reused sources (%) </t>
  </si>
  <si>
    <t>Water intensity (kL/sqm)</t>
  </si>
  <si>
    <t>Water Intensity (kL/sqm)</t>
  </si>
  <si>
    <t>Water consumption by sector</t>
  </si>
  <si>
    <t>Operational waste and recycling by stream (tonnes)</t>
  </si>
  <si>
    <t>Recycling (t)</t>
  </si>
  <si>
    <t>Cardboard </t>
  </si>
  <si>
    <t>Paper </t>
  </si>
  <si>
    <t>Comingle </t>
  </si>
  <si>
    <t>Organics and used cooking oil </t>
  </si>
  <si>
    <t>E-waste </t>
  </si>
  <si>
    <t>Total recycling</t>
  </si>
  <si>
    <t>Waste (t)</t>
  </si>
  <si>
    <t>Waste sent to landfill </t>
  </si>
  <si>
    <t>Total waste and recycling (t)</t>
  </si>
  <si>
    <t>Proportion of waste diverted from landfill (%) </t>
  </si>
  <si>
    <t>Operational waste and recycling intensity (kg/sqm)</t>
  </si>
  <si>
    <t>Waste to landfill Intensity (kg/sqm)</t>
  </si>
  <si>
    <t>Operational waste and recycling by sector</t>
  </si>
  <si>
    <t>Emissions to air</t>
  </si>
  <si>
    <t>Dexus estimates it emitted the following air emissions through combustion of natural gas and diesel within generators, cogeneration engines and fire pumps. </t>
  </si>
  <si>
    <t>Estimated air emissions (tonnes) </t>
  </si>
  <si>
    <r>
      <t>Nitrogen Oxides (NO</t>
    </r>
    <r>
      <rPr>
        <vertAlign val="subscript"/>
        <sz val="10"/>
        <color rgb="FF414042"/>
        <rFont val="Arial"/>
        <family val="2"/>
        <scheme val="minor"/>
      </rPr>
      <t>x</t>
    </r>
    <r>
      <rPr>
        <sz val="10"/>
        <color rgb="FF414042"/>
        <rFont val="Arial"/>
        <family val="2"/>
        <scheme val="minor"/>
      </rPr>
      <t>) </t>
    </r>
  </si>
  <si>
    <t>25.8 </t>
  </si>
  <si>
    <t>25.1 </t>
  </si>
  <si>
    <t>18.6 </t>
  </si>
  <si>
    <t>19.5 </t>
  </si>
  <si>
    <t>26.7 </t>
  </si>
  <si>
    <t>Carbon Monoxide (CO) </t>
  </si>
  <si>
    <t>7.0 </t>
  </si>
  <si>
    <t>7.4 </t>
  </si>
  <si>
    <t>4.9 </t>
  </si>
  <si>
    <t>5.1 </t>
  </si>
  <si>
    <t>7.8 </t>
  </si>
  <si>
    <r>
      <t>Sulphur Dioxide (SO</t>
    </r>
    <r>
      <rPr>
        <vertAlign val="subscript"/>
        <sz val="10"/>
        <color rgb="FF414042"/>
        <rFont val="Arial"/>
        <family val="2"/>
        <scheme val="minor"/>
      </rPr>
      <t>x</t>
    </r>
    <r>
      <rPr>
        <sz val="10"/>
        <color rgb="FF414042"/>
        <rFont val="Arial"/>
        <family val="2"/>
        <scheme val="minor"/>
      </rPr>
      <t>) </t>
    </r>
  </si>
  <si>
    <t>0.1 </t>
  </si>
  <si>
    <t>1.2 </t>
  </si>
  <si>
    <t>0.9 </t>
  </si>
  <si>
    <t>1.3 </t>
  </si>
  <si>
    <t>Volatile organic compounds (VOCs) </t>
  </si>
  <si>
    <t>1.0 </t>
  </si>
  <si>
    <t>0.7 </t>
  </si>
  <si>
    <t>0.8 </t>
  </si>
  <si>
    <t>1.1 </t>
  </si>
  <si>
    <t> </t>
  </si>
  <si>
    <t>Greenhouse gas emissions by gas type </t>
  </si>
  <si>
    <r>
      <t>Greenhouse gas emissions (t CO</t>
    </r>
    <r>
      <rPr>
        <b/>
        <vertAlign val="subscript"/>
        <sz val="10"/>
        <color rgb="FF414042"/>
        <rFont val="Arial"/>
        <family val="2"/>
        <scheme val="minor"/>
      </rPr>
      <t>2</t>
    </r>
    <r>
      <rPr>
        <b/>
        <sz val="10"/>
        <color rgb="FF414042"/>
        <rFont val="Arial"/>
        <family val="2"/>
        <scheme val="minor"/>
      </rPr>
      <t>-e) </t>
    </r>
  </si>
  <si>
    <t>Direct greenhouse gas emissions </t>
  </si>
  <si>
    <r>
      <t>Carbon dioxide (CO</t>
    </r>
    <r>
      <rPr>
        <vertAlign val="subscript"/>
        <sz val="10"/>
        <color rgb="FF414042"/>
        <rFont val="Arial"/>
        <family val="2"/>
        <scheme val="minor"/>
      </rPr>
      <t>2</t>
    </r>
    <r>
      <rPr>
        <sz val="10"/>
        <color rgb="FF414042"/>
        <rFont val="Arial"/>
        <family val="2"/>
        <scheme val="minor"/>
      </rPr>
      <t>) </t>
    </r>
  </si>
  <si>
    <r>
      <t>Methane (CH</t>
    </r>
    <r>
      <rPr>
        <vertAlign val="subscript"/>
        <sz val="10"/>
        <color rgb="FF414042"/>
        <rFont val="Arial"/>
        <family val="2"/>
        <scheme val="minor"/>
      </rPr>
      <t>4</t>
    </r>
    <r>
      <rPr>
        <sz val="10"/>
        <color rgb="FF414042"/>
        <rFont val="Arial"/>
        <family val="2"/>
        <scheme val="minor"/>
      </rPr>
      <t>) </t>
    </r>
  </si>
  <si>
    <r>
      <t>Nitrous oxide (N</t>
    </r>
    <r>
      <rPr>
        <vertAlign val="subscript"/>
        <sz val="10"/>
        <color rgb="FF414042"/>
        <rFont val="Arial"/>
        <family val="2"/>
        <scheme val="minor"/>
      </rPr>
      <t>2</t>
    </r>
    <r>
      <rPr>
        <sz val="10"/>
        <color rgb="FF414042"/>
        <rFont val="Arial"/>
        <family val="2"/>
        <scheme val="minor"/>
      </rPr>
      <t>O) </t>
    </r>
  </si>
  <si>
    <t>Chlorofluorocarbons (CFCs) &amp; hydrofluorocarbons (HCFCs) </t>
  </si>
  <si>
    <r>
      <t>Sulphur hexafluoride (SF</t>
    </r>
    <r>
      <rPr>
        <vertAlign val="subscript"/>
        <sz val="10"/>
        <color rgb="FF414042"/>
        <rFont val="Arial"/>
        <family val="2"/>
        <scheme val="minor"/>
      </rPr>
      <t>6</t>
    </r>
    <r>
      <rPr>
        <sz val="10"/>
        <color rgb="FF414042"/>
        <rFont val="Arial"/>
        <family val="2"/>
        <scheme val="minor"/>
      </rPr>
      <t>) </t>
    </r>
  </si>
  <si>
    <t>Perfluorocarbon (PFC) </t>
  </si>
  <si>
    <r>
      <t>Nitrogen trifluoride (NF</t>
    </r>
    <r>
      <rPr>
        <vertAlign val="subscript"/>
        <sz val="10"/>
        <color rgb="FF414042"/>
        <rFont val="Arial"/>
        <family val="2"/>
        <scheme val="minor"/>
      </rPr>
      <t>3</t>
    </r>
    <r>
      <rPr>
        <sz val="10"/>
        <color rgb="FF414042"/>
        <rFont val="Arial"/>
        <family val="2"/>
        <scheme val="minor"/>
      </rPr>
      <t>) </t>
    </r>
  </si>
  <si>
    <t>Scope 1 GHG emissions </t>
  </si>
  <si>
    <t>Indirect greenhouse gas emissions </t>
  </si>
  <si>
    <t>Scope 2 location-based GHG emissions </t>
  </si>
  <si>
    <t>Scope 3 location-based GHG emissions </t>
  </si>
  <si>
    <t>Scope 1, 2 &amp; 3 location-based GHG emissions </t>
  </si>
  <si>
    <t>Greenhouse gas emissions</t>
  </si>
  <si>
    <t>Metric </t>
  </si>
  <si>
    <t>Grid-purchased electricity </t>
  </si>
  <si>
    <t>Renewable Electricity – Direct voluntary renewable electricity purchases supported by an energy attribute certificate </t>
  </si>
  <si>
    <t>GJ </t>
  </si>
  <si>
    <t>MWh </t>
  </si>
  <si>
    <t>Renewable Electricity – Renewable energy portion of grid-purchases (LGCs) via Energy Retailers in line with Australia’s Renewable Energy Target (RET) </t>
  </si>
  <si>
    <t>Non-renewable Electricity – Balance of grid- purchases via Energy Retailers accounted using 
grid residual mix emission factors </t>
  </si>
  <si>
    <t>Total grid-purchased electricity consumption </t>
  </si>
  <si>
    <t>Market-based GHG emissions</t>
  </si>
  <si>
    <r>
      <t>Scope 1 GHG emissions (t CO</t>
    </r>
    <r>
      <rPr>
        <vertAlign val="subscript"/>
        <sz val="10"/>
        <color rgb="FF414042"/>
        <rFont val="Arial"/>
        <family val="2"/>
        <scheme val="minor"/>
      </rPr>
      <t>2</t>
    </r>
    <r>
      <rPr>
        <sz val="10"/>
        <color rgb="FF414042"/>
        <rFont val="Arial"/>
        <family val="2"/>
        <scheme val="minor"/>
      </rPr>
      <t>-e) </t>
    </r>
  </si>
  <si>
    <r>
      <t>Scope 2 market-based GHG emissions (t CO</t>
    </r>
    <r>
      <rPr>
        <vertAlign val="subscript"/>
        <sz val="10"/>
        <color rgb="FF414042"/>
        <rFont val="Arial"/>
        <family val="2"/>
        <scheme val="minor"/>
      </rPr>
      <t>2</t>
    </r>
    <r>
      <rPr>
        <sz val="10"/>
        <color rgb="FF414042"/>
        <rFont val="Arial"/>
        <family val="2"/>
        <scheme val="minor"/>
      </rPr>
      <t>-e), comprising: </t>
    </r>
  </si>
  <si>
    <r>
      <t>Electricity – Renewable purchases accounted using source-based emission factor supported by an energy attribute certificate</t>
    </r>
    <r>
      <rPr>
        <sz val="10"/>
        <color rgb="FF414042"/>
        <rFont val="Arial"/>
        <family val="2"/>
        <scheme val="minor"/>
      </rPr>
      <t> </t>
    </r>
  </si>
  <si>
    <r>
      <t>Electricity – grid-purchases accounted using grid residual mix emission factors</t>
    </r>
    <r>
      <rPr>
        <sz val="10"/>
        <color rgb="FF414042"/>
        <rFont val="Arial"/>
        <family val="2"/>
        <scheme val="minor"/>
      </rPr>
      <t> </t>
    </r>
  </si>
  <si>
    <r>
      <t>Scope 3 GHG market-based emissions (t CO</t>
    </r>
    <r>
      <rPr>
        <vertAlign val="subscript"/>
        <sz val="10"/>
        <color rgb="FF414042"/>
        <rFont val="Arial"/>
        <family val="2"/>
        <scheme val="minor"/>
      </rPr>
      <t>2</t>
    </r>
    <r>
      <rPr>
        <sz val="10"/>
        <color rgb="FF414042"/>
        <rFont val="Arial"/>
        <family val="2"/>
        <scheme val="minor"/>
      </rPr>
      <t>-e) </t>
    </r>
  </si>
  <si>
    <t>Voluntary offsetting </t>
  </si>
  <si>
    <t>(1). Offsets comprise eligible offset units, each relating to 1 tonne of carbon dioxide equivalent, recognised under Australia’s Climate Active Carbon Neutral Standard.</t>
  </si>
  <si>
    <t>Project Type </t>
  </si>
  <si>
    <t>Location </t>
  </si>
  <si>
    <t>Project Name </t>
  </si>
  <si>
    <t>Unit Type </t>
  </si>
  <si>
    <t>Vintage </t>
  </si>
  <si>
    <t>Carbon removal - Environmental Plantings </t>
  </si>
  <si>
    <t>WA </t>
  </si>
  <si>
    <t>ACCU </t>
  </si>
  <si>
    <t>Carbon avoidance - Savanna Fire Management </t>
  </si>
  <si>
    <t>Total domestic units </t>
  </si>
  <si>
    <r>
      <t>(1). Each offset represents a reduction or removal of one tonne of carbon dioxide equivalent (CO</t>
    </r>
    <r>
      <rPr>
        <vertAlign val="subscript"/>
        <sz val="10"/>
        <color rgb="FF000000"/>
        <rFont val="Arial"/>
        <family val="2"/>
        <scheme val="minor"/>
      </rPr>
      <t>2</t>
    </r>
    <r>
      <rPr>
        <sz val="10"/>
        <color rgb="FF000000"/>
        <rFont val="Arial"/>
        <family val="2"/>
        <scheme val="minor"/>
      </rPr>
      <t>-e).</t>
    </r>
  </si>
  <si>
    <t>Dexus group office portfolio </t>
  </si>
  <si>
    <t>NABERS Energy with GreenPower </t>
  </si>
  <si>
    <t>4.8 </t>
  </si>
  <si>
    <t>5.0 </t>
  </si>
  <si>
    <t>5.3 </t>
  </si>
  <si>
    <t>NABERS Energy  </t>
  </si>
  <si>
    <t>4.6 </t>
  </si>
  <si>
    <t>4.7 </t>
  </si>
  <si>
    <t>NABERS Water </t>
  </si>
  <si>
    <t>3.6 </t>
  </si>
  <si>
    <t>3.5 </t>
  </si>
  <si>
    <t>3.7 </t>
  </si>
  <si>
    <t>4.5 </t>
  </si>
  <si>
    <r>
      <t>NABERS Waste</t>
    </r>
    <r>
      <rPr>
        <vertAlign val="superscript"/>
        <sz val="10"/>
        <color rgb="FF414042"/>
        <rFont val="Arial"/>
        <family val="2"/>
        <scheme val="minor"/>
      </rPr>
      <t>(2)</t>
    </r>
    <r>
      <rPr>
        <sz val="10"/>
        <color rgb="FF414042"/>
        <rFont val="Arial"/>
        <family val="2"/>
        <scheme val="minor"/>
      </rPr>
      <t> </t>
    </r>
  </si>
  <si>
    <t>– </t>
  </si>
  <si>
    <t>2.7 </t>
  </si>
  <si>
    <t>3.0 </t>
  </si>
  <si>
    <r>
      <t>NABERS Indoor Environment</t>
    </r>
    <r>
      <rPr>
        <vertAlign val="superscript"/>
        <sz val="10"/>
        <color rgb="FF414042"/>
        <rFont val="Arial"/>
        <family val="2"/>
        <scheme val="minor"/>
      </rPr>
      <t>(2)</t>
    </r>
    <r>
      <rPr>
        <sz val="10"/>
        <color rgb="FF414042"/>
        <rFont val="Arial"/>
        <family val="2"/>
        <scheme val="minor"/>
      </rPr>
      <t> </t>
    </r>
  </si>
  <si>
    <t>4.0 </t>
  </si>
  <si>
    <t>3.4 </t>
  </si>
  <si>
    <t>3.8 </t>
  </si>
  <si>
    <t>4.3 </t>
  </si>
  <si>
    <t>Group </t>
  </si>
  <si>
    <t>- </t>
  </si>
  <si>
    <t>(1). As at 30 June each year.</t>
  </si>
  <si>
    <t>(2). Dexus commenced publishing portfolio average ratings for NABERS Waste and NABERS Indoor Environment in FY20.</t>
  </si>
  <si>
    <t>(3). Selected assets only.</t>
  </si>
  <si>
    <t>Progress towards commitments</t>
  </si>
  <si>
    <t>Total Scope 1 &amp; 2 market-based GHG emissions </t>
  </si>
  <si>
    <t>Scope 3 market-based GHG emissions </t>
  </si>
  <si>
    <t>Total net greenhouse gas emissions </t>
  </si>
  <si>
    <t>Scope 1 &amp; 2 science-based target progress </t>
  </si>
  <si>
    <t>FY30 target </t>
  </si>
  <si>
    <r>
      <t>Dexus Scope 1 emissions (t CO</t>
    </r>
    <r>
      <rPr>
        <vertAlign val="subscript"/>
        <sz val="10"/>
        <color rgb="FF414042"/>
        <rFont val="Arial"/>
        <family val="2"/>
        <scheme val="minor"/>
      </rPr>
      <t>2</t>
    </r>
    <r>
      <rPr>
        <sz val="10"/>
        <color rgb="FF414042"/>
        <rFont val="Arial"/>
        <family val="2"/>
        <scheme val="minor"/>
      </rPr>
      <t>-e) </t>
    </r>
  </si>
  <si>
    <r>
      <t>Dexus Scope 2 market-based emissions (t CO</t>
    </r>
    <r>
      <rPr>
        <vertAlign val="subscript"/>
        <sz val="10"/>
        <color rgb="FF414042"/>
        <rFont val="Arial"/>
        <family val="2"/>
        <scheme val="minor"/>
      </rPr>
      <t>2</t>
    </r>
    <r>
      <rPr>
        <sz val="10"/>
        <color rgb="FF414042"/>
        <rFont val="Arial"/>
        <family val="2"/>
        <scheme val="minor"/>
      </rPr>
      <t>-e) </t>
    </r>
  </si>
  <si>
    <t>44,396 </t>
  </si>
  <si>
    <t>Net lettable area (sqm) </t>
  </si>
  <si>
    <t>100% renewable electricity target </t>
  </si>
  <si>
    <t>Proportion of electricity needs sourced from renewables </t>
  </si>
  <si>
    <t>100% </t>
  </si>
  <si>
    <t>NABERS Indoor Environment </t>
  </si>
  <si>
    <t>FY25 target </t>
  </si>
  <si>
    <t>Group office portfolio average </t>
  </si>
  <si>
    <t>Net lettable area covered (%) </t>
  </si>
  <si>
    <t>65% </t>
  </si>
  <si>
    <t>70% </t>
  </si>
  <si>
    <t>Dexus portfolio – Absolute and like-for-like inventories </t>
  </si>
  <si>
    <t>Absolute </t>
  </si>
  <si>
    <t>12 month 
change </t>
  </si>
  <si>
    <t>Energy consumption (MWh) </t>
  </si>
  <si>
    <t>Non-renewable energy </t>
  </si>
  <si>
    <t>Natural gas </t>
  </si>
  <si>
    <t>Diesel </t>
  </si>
  <si>
    <t>Electricity – grid-purchases </t>
  </si>
  <si>
    <t>Total non-renewable energy consumption </t>
  </si>
  <si>
    <t>Renewable energy </t>
  </si>
  <si>
    <t>Electricity – GreenPower and LGC purchases </t>
  </si>
  <si>
    <t>Solar energy </t>
  </si>
  <si>
    <t>Total renewable energy consumption </t>
  </si>
  <si>
    <t>Total energy consumption </t>
  </si>
  <si>
    <t>Percent electricity from renewable sources </t>
  </si>
  <si>
    <t>Percent energy use from renewable sources </t>
  </si>
  <si>
    <t>Water (kL or cubic metres) </t>
  </si>
  <si>
    <t>Potable water from water authorities </t>
  </si>
  <si>
    <t>Recycled water recovery </t>
  </si>
  <si>
    <t>Total water consumption incl. recycled water </t>
  </si>
  <si>
    <t>Percent water use from recycled sources </t>
  </si>
  <si>
    <t>Waste and recycling (tonnes) </t>
  </si>
  <si>
    <t>Waste to landfill </t>
  </si>
  <si>
    <t>Recycled waste </t>
  </si>
  <si>
    <t>Total waste </t>
  </si>
  <si>
    <t>Diversion from landfill </t>
  </si>
  <si>
    <t>Percent waste data coverage (office &amp; retail) </t>
  </si>
  <si>
    <t>Scope 1 </t>
  </si>
  <si>
    <t>Scope 2 – location-based </t>
  </si>
  <si>
    <t>Scope 3 – location-based GHG emissions </t>
  </si>
  <si>
    <t>Scope 2 – market-based </t>
  </si>
  <si>
    <t>Scope 3 – market-based GHG emissions </t>
  </si>
  <si>
    <t>Total Scope 1, 2 &amp; 3 location-based GHG emissions </t>
  </si>
  <si>
    <t>Total Scope 1, 2 &amp; 3 market-based GHG emissions </t>
  </si>
  <si>
    <t>Adjustments due to voluntary offsets surrendered by Dexus </t>
  </si>
  <si>
    <t>Equity – accounted lettable area under landlord control (annual weighted average square metres) </t>
  </si>
  <si>
    <t>Dexus portfolio – Energy and emissions productivity</t>
  </si>
  <si>
    <t>Energy and emissions productivity (market-based)</t>
  </si>
  <si>
    <t>Energy productivity ($m revenue per GJ consumed)</t>
  </si>
  <si>
    <t xml:space="preserve">Dexus portfolio – Consumption/emissions on an intensity basis </t>
  </si>
  <si>
    <r>
      <t>Scope 1 &amp; 2 market based emissions (kgCO</t>
    </r>
    <r>
      <rPr>
        <vertAlign val="subscript"/>
        <sz val="10"/>
        <color rgb="FF414042"/>
        <rFont val="Arial"/>
        <family val="2"/>
        <scheme val="minor"/>
      </rPr>
      <t>2</t>
    </r>
    <r>
      <rPr>
        <sz val="10"/>
        <color rgb="FF414042"/>
        <rFont val="Arial"/>
        <family val="2"/>
        <scheme val="minor"/>
      </rPr>
      <t>-e/sqm)</t>
    </r>
  </si>
  <si>
    <t>Waste diversion from landfill (%)</t>
  </si>
  <si>
    <t>Healthcare portfolio</t>
  </si>
  <si>
    <t>Dexus Industria REIT portfolio – Absolute and like-for-like inventories </t>
  </si>
  <si>
    <t>Dexus Industria REIT (DXI) portfolio – Energy and emissions productivity</t>
  </si>
  <si>
    <t xml:space="preserve">Dexus Industria REIT (DXI) portfolio – Consumption/emissions on an intensity basis </t>
  </si>
  <si>
    <t>Dexus Convenience Retail REIT (DXC) portfolio – Energy and emissions productivity</t>
  </si>
  <si>
    <t xml:space="preserve">Dexus Convenience Retail REIT (DXC) portfolio – Consumption/emissions on an intensity basis </t>
  </si>
  <si>
    <t>Standard Disclosures</t>
  </si>
  <si>
    <t>Number</t>
  </si>
  <si>
    <t>Disclosure</t>
  </si>
  <si>
    <t>Reference</t>
  </si>
  <si>
    <t>Remarks/Omissions</t>
  </si>
  <si>
    <t>102–29</t>
  </si>
  <si>
    <t>Identifying and managing economic, environmental, and social impacts</t>
  </si>
  <si>
    <t>102–30</t>
  </si>
  <si>
    <t>Effectiveness of risk management processes</t>
  </si>
  <si>
    <t>102–31</t>
  </si>
  <si>
    <t>Review of economic, environmental, and social topics</t>
  </si>
  <si>
    <t>102–32</t>
  </si>
  <si>
    <t>Highest governance body’s role in sustainability reporting</t>
  </si>
  <si>
    <t>102–33</t>
  </si>
  <si>
    <t>Communicating critical concerns</t>
  </si>
  <si>
    <t>102–34</t>
  </si>
  <si>
    <t>Nature and total number of critical concerns</t>
  </si>
  <si>
    <t>102–35</t>
  </si>
  <si>
    <t>Remuneration policies</t>
  </si>
  <si>
    <t>102–36</t>
  </si>
  <si>
    <t>Process for determining remuneration</t>
  </si>
  <si>
    <t>102–37</t>
  </si>
  <si>
    <t>Stakeholders’ involvement in remuneration</t>
  </si>
  <si>
    <t>102–38</t>
  </si>
  <si>
    <t>Annual total compensation ratio</t>
  </si>
  <si>
    <t>102–39</t>
  </si>
  <si>
    <t>Percentage increase in annual total compensation ratio</t>
  </si>
  <si>
    <t>102–40</t>
  </si>
  <si>
    <t>List of stakeholder groups</t>
  </si>
  <si>
    <t>102–41</t>
  </si>
  <si>
    <t>Collective bargaining agreements</t>
  </si>
  <si>
    <t>102–42</t>
  </si>
  <si>
    <t>Identifying and selecting stakeholders</t>
  </si>
  <si>
    <t>102–43</t>
  </si>
  <si>
    <t>Approach to stakeholder engagement</t>
  </si>
  <si>
    <t>102–44</t>
  </si>
  <si>
    <t>Key topics and concerns raised</t>
  </si>
  <si>
    <t>102–45</t>
  </si>
  <si>
    <t>Entities included in the consolidated financial statements</t>
  </si>
  <si>
    <t>102–46</t>
  </si>
  <si>
    <t>Defining report content and topic boundaries</t>
  </si>
  <si>
    <t>102–47</t>
  </si>
  <si>
    <t>List of material topics</t>
  </si>
  <si>
    <t>102–48</t>
  </si>
  <si>
    <t>Restatements of information</t>
  </si>
  <si>
    <t>102–49</t>
  </si>
  <si>
    <t>Changes in reporting</t>
  </si>
  <si>
    <t>102–50</t>
  </si>
  <si>
    <t>Reporting period</t>
  </si>
  <si>
    <t>102–51</t>
  </si>
  <si>
    <t>Date of most recent report</t>
  </si>
  <si>
    <t>102–52</t>
  </si>
  <si>
    <t>Reporting cycle</t>
  </si>
  <si>
    <t>102–53</t>
  </si>
  <si>
    <t>Contact point for questions regarding the report</t>
  </si>
  <si>
    <t>102–54</t>
  </si>
  <si>
    <t>Claims of reporting in accordance with the GRI Standards</t>
  </si>
  <si>
    <t>102–55</t>
  </si>
  <si>
    <t>GRI content index</t>
  </si>
  <si>
    <t>102–56</t>
  </si>
  <si>
    <t>External assurance</t>
  </si>
  <si>
    <r>
      <rPr>
        <sz val="9"/>
        <color rgb="FF36BDB1"/>
        <rFont val="Arial"/>
        <family val="2"/>
      </rPr>
      <t xml:space="preserve">Dexus Website – </t>
    </r>
    <r>
      <rPr>
        <sz val="9"/>
        <color rgb="FF414042"/>
        <rFont val="Arial"/>
        <family val="2"/>
      </rPr>
      <t>Sustainability Assurance Statement</t>
    </r>
  </si>
  <si>
    <t>Material Topic Disclosures</t>
  </si>
  <si>
    <t>GRI Standard</t>
  </si>
  <si>
    <t>GRI 103: Management Approach 2016</t>
  </si>
  <si>
    <t>103–1</t>
  </si>
  <si>
    <t>Explanation of the material topic and its boundary</t>
  </si>
  <si>
    <t>103–2</t>
  </si>
  <si>
    <t>The management approach and its components</t>
  </si>
  <si>
    <t>103–3</t>
  </si>
  <si>
    <t>Evaluation of the management approach</t>
  </si>
  <si>
    <t>GRI 201: Economic Data 2016</t>
  </si>
  <si>
    <t>201-1</t>
  </si>
  <si>
    <t>Direct economic value generated and distributed</t>
  </si>
  <si>
    <t>201-2</t>
  </si>
  <si>
    <t>Financial implications and other risks and opportunities due to climate change</t>
  </si>
  <si>
    <r>
      <rPr>
        <sz val="9"/>
        <color rgb="FF36BDB1"/>
        <rFont val="Arial"/>
        <family val="2"/>
        <scheme val="minor"/>
      </rPr>
      <t>Dexus Website, Towards Climate Resilience –</t>
    </r>
    <r>
      <rPr>
        <sz val="9"/>
        <color rgb="FF414042"/>
        <rFont val="Arial"/>
        <family val="2"/>
        <scheme val="minor"/>
      </rPr>
      <t xml:space="preserve"> pages 19-21 – Climate-related issues</t>
    </r>
  </si>
  <si>
    <t>201-3</t>
  </si>
  <si>
    <t>Defined benefit plan obligations and other retirement plans</t>
  </si>
  <si>
    <t>201-4</t>
  </si>
  <si>
    <t>Financial assistance received from government</t>
  </si>
  <si>
    <t xml:space="preserve">Dexus did not undertake any Energy Saving Certificates (ESCs) transactions, resulting in $0 revenue for the year. </t>
  </si>
  <si>
    <t>GRI 203: Indirect Economic Impacts 2016</t>
  </si>
  <si>
    <t>203-2</t>
  </si>
  <si>
    <t>Significant indirect economic impacts</t>
  </si>
  <si>
    <t>GRI 204: Procurement Practice 2016</t>
  </si>
  <si>
    <t>204–1</t>
  </si>
  <si>
    <t>Proportion of spending on local suppliers</t>
  </si>
  <si>
    <t>GRI 205: Anti-Corruption 2016</t>
  </si>
  <si>
    <t>205–1</t>
  </si>
  <si>
    <t>Operations assessed for risks related to corruption</t>
  </si>
  <si>
    <t>205–2</t>
  </si>
  <si>
    <t>Communication and training about anticorruption policies and procedures</t>
  </si>
  <si>
    <t>205–3</t>
  </si>
  <si>
    <t>Confirmed incidents of corruption and actions taken</t>
  </si>
  <si>
    <t>GRI 206: Anti-Competitive Behaviour 2016</t>
  </si>
  <si>
    <t>206–1</t>
  </si>
  <si>
    <t>Legal actions for anticompetitive behaviour, anti-trust, and monopoly practices</t>
  </si>
  <si>
    <t>GRI 302: Energy 2016</t>
  </si>
  <si>
    <t>302–1</t>
  </si>
  <si>
    <t>Energy consumption within the organisation</t>
  </si>
  <si>
    <t>302–2</t>
  </si>
  <si>
    <t>Energy consumption outside of the organisation</t>
  </si>
  <si>
    <t xml:space="preserve"> </t>
  </si>
  <si>
    <t>Information on upstream energy consumption outside Dexus’s organisation boundary relates to energy consumed by suppliers providing products and services to Dexus. Dexus has engaged with key suppliers to request information about their energy consumption, but only a limited number of suppliers’ energy data is available.</t>
  </si>
  <si>
    <t>Downstream energy consumption relates to energy consumption by tenants occupying Dexus buildings. Dexus collects data for tenants across a proportion of properties, however this data falls outside of the operational control boundary used for public disclosure.</t>
  </si>
  <si>
    <t>302–3</t>
  </si>
  <si>
    <t>Energy intensity</t>
  </si>
  <si>
    <t>302–4</t>
  </si>
  <si>
    <t>Reduction of energy consumption</t>
  </si>
  <si>
    <t>302–5</t>
  </si>
  <si>
    <t>Reductions in energy requirements of products and services</t>
  </si>
  <si>
    <t>GRI 303: Water and Effluents 2018</t>
  </si>
  <si>
    <t>303–1</t>
  </si>
  <si>
    <t>Interactions with water as a shared resource</t>
  </si>
  <si>
    <t>303–2</t>
  </si>
  <si>
    <t>Management of water discharge-related impacts</t>
  </si>
  <si>
    <t>303–3</t>
  </si>
  <si>
    <t>Water withdrawal</t>
  </si>
  <si>
    <t>303–4</t>
  </si>
  <si>
    <t>Water discharge</t>
  </si>
  <si>
    <t>303–5</t>
  </si>
  <si>
    <t>Water consumption</t>
  </si>
  <si>
    <t>GRI 306: Effluents and Waste 2016</t>
  </si>
  <si>
    <t>306-3</t>
  </si>
  <si>
    <t>Significant spills</t>
  </si>
  <si>
    <t>GRI 306: Waste 2020</t>
  </si>
  <si>
    <t>306–1</t>
  </si>
  <si>
    <t>Waste generation and significant waste-related impacts</t>
  </si>
  <si>
    <t>306–2</t>
  </si>
  <si>
    <t>Management of significant waste-related impacts</t>
  </si>
  <si>
    <t>306–3</t>
  </si>
  <si>
    <t>Waste generated</t>
  </si>
  <si>
    <t>306–4</t>
  </si>
  <si>
    <t>Waste diverted from disposal</t>
  </si>
  <si>
    <t>306–5</t>
  </si>
  <si>
    <t>Waste directed to disposal</t>
  </si>
  <si>
    <t>GRI 308: Supplier Environmental Assessment 2016</t>
  </si>
  <si>
    <t>308–1</t>
  </si>
  <si>
    <t>New suppliers that were screened using environmental criteria</t>
  </si>
  <si>
    <t>308–2</t>
  </si>
  <si>
    <t>Negative environmental impacts in the supply chain and actions taken</t>
  </si>
  <si>
    <t>Championing an inclusive and high performing culture</t>
  </si>
  <si>
    <t>103-1</t>
  </si>
  <si>
    <t>103-2</t>
  </si>
  <si>
    <t>103-3</t>
  </si>
  <si>
    <t>GRI 401: Employment 2016</t>
  </si>
  <si>
    <t>401-1</t>
  </si>
  <si>
    <t>New employee hires and employee turnover</t>
  </si>
  <si>
    <t>401-2</t>
  </si>
  <si>
    <t>Benefits provided to full-time employees that are not provided to temporary or part-time employees</t>
  </si>
  <si>
    <t>Dexus offers several employee benefits in line with contemporary Australian market practice. Benefits are offered regardless of full-time or part-time employment status but may be pro-rated in the case of leave and life insurance benefits which are based on the employee’s regular salary level.</t>
  </si>
  <si>
    <r>
      <rPr>
        <sz val="9"/>
        <color rgb="FF36BDB1"/>
        <rFont val="Arial"/>
        <family val="2"/>
        <scheme val="minor"/>
      </rPr>
      <t xml:space="preserve">Dexus website </t>
    </r>
    <r>
      <rPr>
        <sz val="9"/>
        <color rgb="FF414042"/>
        <rFont val="Arial"/>
        <family val="2"/>
        <scheme val="minor"/>
      </rPr>
      <t>– Careers – Life at Dexus</t>
    </r>
  </si>
  <si>
    <t>Temporary employees engaged via a labour hire agency or contracting agreement receive benefits from their primary employer, the cost of which is factored into the hourly rate or service fee paid by Dexus. Temporary employees are not eligible for the following benefits: leave benefits, life and disability insurance, membership to the corporate discount program, study assistance.</t>
  </si>
  <si>
    <t>GRI: Labour Management Relations 2016</t>
  </si>
  <si>
    <t>402-1</t>
  </si>
  <si>
    <t>Minimum notice periods regarding operational changes</t>
  </si>
  <si>
    <t>GRI 403: Occupational Health and Safety 2018</t>
  </si>
  <si>
    <t>403-1</t>
  </si>
  <si>
    <t>Occupational health and safety management system</t>
  </si>
  <si>
    <t>403-2</t>
  </si>
  <si>
    <t>Hazard identification, risk assessment, and incident investigation</t>
  </si>
  <si>
    <t>403-3</t>
  </si>
  <si>
    <t>Occupational health services</t>
  </si>
  <si>
    <t>403-4</t>
  </si>
  <si>
    <t>Worker participation, consultation, and communication on occupational health and safety</t>
  </si>
  <si>
    <t>403-5</t>
  </si>
  <si>
    <t>Worker training on occupational health and safety</t>
  </si>
  <si>
    <t>403-6</t>
  </si>
  <si>
    <t>Promotion of worker health</t>
  </si>
  <si>
    <t>403-7</t>
  </si>
  <si>
    <t>Prevention and mitigation of occupational health and safety impacts directly linked by business relationships</t>
  </si>
  <si>
    <t>403-8</t>
  </si>
  <si>
    <t xml:space="preserve">Workers covered by an occupational health and safety management system  </t>
  </si>
  <si>
    <t>403-9</t>
  </si>
  <si>
    <t>Work-related injuries</t>
  </si>
  <si>
    <t>403-10</t>
  </si>
  <si>
    <t>Work-related ill health</t>
  </si>
  <si>
    <t>Dexus employees are not involved in occupational activities that have a high incidence or high risk of specific diseases.</t>
  </si>
  <si>
    <t>GRI 404: Training and Education 2016</t>
  </si>
  <si>
    <t>404-1</t>
  </si>
  <si>
    <t>Average hours of training per year per employee</t>
  </si>
  <si>
    <t>404-2</t>
  </si>
  <si>
    <t>Programs for upgrading employee skills and transition assistance programs</t>
  </si>
  <si>
    <t>404-3</t>
  </si>
  <si>
    <t>Percentage of employees receiving regular Data and career development reviews</t>
  </si>
  <si>
    <t>GRI 405: Diversity and Equal Opportunity 2016</t>
  </si>
  <si>
    <t>405-1</t>
  </si>
  <si>
    <t>Diversity of governance bodies and employees</t>
  </si>
  <si>
    <t>405-2</t>
  </si>
  <si>
    <t>Ratio of basic salary and remuneration of women to men</t>
  </si>
  <si>
    <t>GRI 406: Non-discrimination 2016</t>
  </si>
  <si>
    <t>406-1</t>
  </si>
  <si>
    <t>Incidents of discrimination and corrective actions taken</t>
  </si>
  <si>
    <t>GRI 407: Freedom of Association and Collective Bargaining 2016</t>
  </si>
  <si>
    <t>407-1</t>
  </si>
  <si>
    <t xml:space="preserve"> Operations and suppliers in which the right to freedom of association and collective bargaining may be at risk</t>
  </si>
  <si>
    <t>407-2</t>
  </si>
  <si>
    <t>Measures taken by the organization in the reporting period intended to support rights to exercise freedom of association and collective bargaining</t>
  </si>
  <si>
    <t>407-3</t>
  </si>
  <si>
    <t>GRI 410: Security Practices</t>
  </si>
  <si>
    <t>410–1</t>
  </si>
  <si>
    <t>Security personnel trained in human rights policies or procedures</t>
  </si>
  <si>
    <t>Decarbonisation and circularity</t>
  </si>
  <si>
    <t>GRI 305: Emissions 2016</t>
  </si>
  <si>
    <t>305–1</t>
  </si>
  <si>
    <t>Direct (Scope 1) GHG Emissions</t>
  </si>
  <si>
    <t>305–2</t>
  </si>
  <si>
    <t>Energy indirect (Scope 2) GHG Emissions</t>
  </si>
  <si>
    <t>305–3</t>
  </si>
  <si>
    <t>Other indirect (Scope 3) GHG Emissions</t>
  </si>
  <si>
    <t>305–4</t>
  </si>
  <si>
    <t>GHG Emissions intensity</t>
  </si>
  <si>
    <t>305–5</t>
  </si>
  <si>
    <t xml:space="preserve">Reduction of GHG emissions </t>
  </si>
  <si>
    <t>305–6</t>
  </si>
  <si>
    <t>Emissions of ozone-depleting substances (ODS)</t>
  </si>
  <si>
    <t>305–7</t>
  </si>
  <si>
    <t>Nitrogen oxides (NOX), sulphur oxides (SOX), and other significant air emissions</t>
  </si>
  <si>
    <t>Customer engagement and experience</t>
  </si>
  <si>
    <r>
      <rPr>
        <sz val="9"/>
        <color rgb="FF36BDB1"/>
        <rFont val="Arial"/>
        <family val="2"/>
        <scheme val="minor"/>
      </rPr>
      <t>Annual Report –</t>
    </r>
    <r>
      <rPr>
        <sz val="9"/>
        <color rgb="FF414042"/>
        <rFont val="Arial"/>
        <family val="2"/>
        <scheme val="minor"/>
      </rPr>
      <t xml:space="preserve"> pages 6-9 – Chair and CEO review</t>
    </r>
  </si>
  <si>
    <t>Evaluation of the Management Approach</t>
  </si>
  <si>
    <t>GRI 416: Customer Health and Safety 2016</t>
  </si>
  <si>
    <t>416–1</t>
  </si>
  <si>
    <t>Assessment of the health and safety impacts of product and service categories</t>
  </si>
  <si>
    <t>GRI 418: Customer Privacy 2016</t>
  </si>
  <si>
    <t>418–1</t>
  </si>
  <si>
    <t>Substantiated complaints concerning breaches of customer privacy and losses of customer data</t>
  </si>
  <si>
    <t>Topic</t>
  </si>
  <si>
    <t>Accounting Metric</t>
  </si>
  <si>
    <t>SASB Code</t>
  </si>
  <si>
    <t>Unit of Measure</t>
  </si>
  <si>
    <t>Disclosure Location (link to evidence or page #)</t>
  </si>
  <si>
    <t>Energy Management</t>
  </si>
  <si>
    <t>Energy consumption data coverage as a percentage of total floor area, by property subsector</t>
  </si>
  <si>
    <t>IF-RE-130a.1</t>
  </si>
  <si>
    <t>Percentage (%)</t>
  </si>
  <si>
    <t>by floor area</t>
  </si>
  <si>
    <t>(1) Total energy consumed by portfolio area with data coverage
(2) percentage grid electricity
(3) percentage renewable, each by property subsector</t>
  </si>
  <si>
    <t>IF-RE-130a.2</t>
  </si>
  <si>
    <t>Gigajoules (GJ),</t>
  </si>
  <si>
    <t>Like-for-like percentage change in energy consumption for the portfolio area with data coverage, by property subsector</t>
  </si>
  <si>
    <t>IF-RE-130a.3</t>
  </si>
  <si>
    <t>Percentage of eligible portfolio that:
(1) has obtained an energy rating and  
(2) is certified to ENERGY STAR®, by property subsector</t>
  </si>
  <si>
    <t>IF-RE-130a.4</t>
  </si>
  <si>
    <t>Description of how building energy management considerations are integrated into property investment analysis and operational strategy</t>
  </si>
  <si>
    <t>IF-RE-130a.5</t>
  </si>
  <si>
    <t>n/a</t>
  </si>
  <si>
    <t>Water Management</t>
  </si>
  <si>
    <t>Water withdrawal data coverage as a percentage of: 
(1) total floor area and percentage 
(2) floor area in regions with High or Extremely High Baseline Water Stress, each by property subsector</t>
  </si>
  <si>
    <t>IF-RE-140a.1</t>
  </si>
  <si>
    <t>(1) Total water withdrawn by portfolio area with data coverage and 
(2) percentage in regions with High or Extremely High Baseline Water Stress, each by property subsector</t>
  </si>
  <si>
    <t>IF-RE-140a.2</t>
  </si>
  <si>
    <t>Thousand Cubic meters (m3)</t>
  </si>
  <si>
    <t>Like-for-like percentage change in water withdrawn for portfolio area with data coverage, by property subsector</t>
  </si>
  <si>
    <t>IF-RE-140a.3</t>
  </si>
  <si>
    <t>Description of water management risks and description discussion of strategies and practices to mitigate those risks</t>
  </si>
  <si>
    <t>IF-RE-140a.4</t>
  </si>
  <si>
    <t>Management of Tenant Sustainability Impacts</t>
  </si>
  <si>
    <t>1) Percentage of new leases that contain a cost recovery clause for resource efficiency-related capital improvements and 
(2) associated leased floor area, by property subsector</t>
  </si>
  <si>
    <t>IF-RE-410a.1</t>
  </si>
  <si>
    <t>by floor area , Square feet (ft2)</t>
  </si>
  <si>
    <t>Percentage of tenants that are separately metered or sub metered for (1) grid electricity consumption and (2) water withdrawals, by property subsector</t>
  </si>
  <si>
    <t>IF-RE-410a.2</t>
  </si>
  <si>
    <t>Discussion of approach to measuring, incentivizing, and improving sustainability impacts of tenants</t>
  </si>
  <si>
    <t>IF-RE-410a.3</t>
  </si>
  <si>
    <t>Climate Change Adaptation</t>
  </si>
  <si>
    <t>Area of properties located in 100-year flood zones, by property subsector</t>
  </si>
  <si>
    <t>IF-RE-450a.1</t>
  </si>
  <si>
    <t>Square feet (ft2)</t>
  </si>
  <si>
    <t>Not reported</t>
  </si>
  <si>
    <t>Description of climate change risk exposure analysis, degree of systematic portfolio exposure, and strategies for mitigating risks</t>
  </si>
  <si>
    <t>IF-RE-450a.2</t>
  </si>
  <si>
    <t>Activity Metric</t>
  </si>
  <si>
    <t xml:space="preserve">Dexus Metric of Qualitative Disclosure	</t>
  </si>
  <si>
    <t>Real estate activity metrics</t>
  </si>
  <si>
    <t>Number of assets, by property subsector</t>
  </si>
  <si>
    <t>IF-RE-000.A</t>
  </si>
  <si>
    <t>Leasable floor area, by property subsector</t>
  </si>
  <si>
    <t>IF-RE-000.B</t>
  </si>
  <si>
    <t>Percentage of indirectly managed assets, by property subsector</t>
  </si>
  <si>
    <t>IF-RE-000.C</t>
  </si>
  <si>
    <t>Percentage (%) by floor area</t>
  </si>
  <si>
    <t>Average occupancy rate, by property subsector</t>
  </si>
  <si>
    <t>IF-RE-000.D</t>
  </si>
  <si>
    <t>(2) Not reported</t>
  </si>
  <si>
    <t>We offer green leases to tenants for a collaborative approach to sustainability. These do not contain cost-recovery clauses.</t>
  </si>
  <si>
    <t xml:space="preserve">Office and Industrial only </t>
  </si>
  <si>
    <t>Generally, tenants occupying premises are separately metered for grid electricity consumption, including where embedded electricity networks are in place for applicable assets. Water withdrawals at assets are generally metered at the whole of asset or site.</t>
  </si>
  <si>
    <t>In FY23, the business did not receive any complaints or grievances regarding negative environmental impact due to supplier and/or service provider activities.</t>
  </si>
  <si>
    <t>Comments</t>
  </si>
  <si>
    <t>Renewable and non-renewable energy generation (MWh)</t>
  </si>
  <si>
    <t>(1). Excludes AMP Capital</t>
  </si>
  <si>
    <r>
      <t>Scope 1 &amp; 2 emissions productivity ($m revenue/t.CO</t>
    </r>
    <r>
      <rPr>
        <vertAlign val="subscript"/>
        <sz val="10"/>
        <color rgb="FF414042"/>
        <rFont val="Arial"/>
        <family val="2"/>
        <scheme val="minor"/>
      </rPr>
      <t>2</t>
    </r>
    <r>
      <rPr>
        <sz val="10"/>
        <color rgb="FF414042"/>
        <rFont val="Arial"/>
        <family val="2"/>
        <scheme val="minor"/>
      </rPr>
      <t>-e)</t>
    </r>
  </si>
  <si>
    <r>
      <t>Scope 1, 2 &amp; 3 emissions productivity ($m revenue/t.CO</t>
    </r>
    <r>
      <rPr>
        <vertAlign val="subscript"/>
        <sz val="10"/>
        <color rgb="FF414042"/>
        <rFont val="Arial"/>
        <family val="2"/>
        <scheme val="minor"/>
      </rPr>
      <t>2</t>
    </r>
    <r>
      <rPr>
        <sz val="10"/>
        <color rgb="FF414042"/>
        <rFont val="Arial"/>
        <family val="2"/>
        <scheme val="minor"/>
      </rPr>
      <t>-e)</t>
    </r>
  </si>
  <si>
    <r>
      <t>Scope 1 &amp; 2 emissions (kgCO</t>
    </r>
    <r>
      <rPr>
        <vertAlign val="subscript"/>
        <sz val="10"/>
        <color rgb="FF414042"/>
        <rFont val="Arial"/>
        <family val="2"/>
        <scheme val="minor"/>
      </rPr>
      <t>2</t>
    </r>
    <r>
      <rPr>
        <sz val="10"/>
        <color rgb="FF414042"/>
        <rFont val="Arial"/>
        <family val="2"/>
        <scheme val="minor"/>
      </rPr>
      <t>-e/sqm)</t>
    </r>
  </si>
  <si>
    <r>
      <t>Dexus Website –</t>
    </r>
    <r>
      <rPr>
        <sz val="9"/>
        <color rgb="FF414042"/>
        <rFont val="Arial"/>
        <family val="2"/>
        <scheme val="minor"/>
      </rPr>
      <t xml:space="preserve"> Selection and Appointment of External Auditors Policy</t>
    </r>
  </si>
  <si>
    <r>
      <t xml:space="preserve">Annual Report – </t>
    </r>
    <r>
      <rPr>
        <sz val="9"/>
        <color rgb="FF414042"/>
        <rFont val="Arial"/>
        <family val="2"/>
        <scheme val="minor"/>
      </rPr>
      <t>pages 6–9 – Chair and CEO review</t>
    </r>
  </si>
  <si>
    <r>
      <t>Scope 3 greenhouse gas emissions (t CO</t>
    </r>
    <r>
      <rPr>
        <b/>
        <vertAlign val="subscript"/>
        <sz val="10"/>
        <color rgb="FF414042"/>
        <rFont val="Arial"/>
        <family val="2"/>
        <scheme val="minor"/>
      </rPr>
      <t>2</t>
    </r>
    <r>
      <rPr>
        <b/>
        <sz val="10"/>
        <color rgb="FF414042"/>
        <rFont val="Arial"/>
        <family val="2"/>
        <scheme val="minor"/>
      </rPr>
      <t xml:space="preserve">-e) – Group managed portfolio </t>
    </r>
    <r>
      <rPr>
        <b/>
        <vertAlign val="superscript"/>
        <sz val="10"/>
        <color rgb="FF414042"/>
        <rFont val="Arial"/>
        <family val="2"/>
        <scheme val="minor"/>
      </rPr>
      <t>(4)</t>
    </r>
  </si>
  <si>
    <r>
      <t>Dexus Scope 1 &amp; 2 market-based emissions (t CO</t>
    </r>
    <r>
      <rPr>
        <b/>
        <vertAlign val="subscript"/>
        <sz val="10"/>
        <color rgb="FF414042"/>
        <rFont val="Arial"/>
        <family val="2"/>
        <scheme val="minor"/>
      </rPr>
      <t>2</t>
    </r>
    <r>
      <rPr>
        <b/>
        <sz val="10"/>
        <color rgb="FF414042"/>
        <rFont val="Arial"/>
        <family val="2"/>
        <scheme val="minor"/>
      </rPr>
      <t>-e) </t>
    </r>
  </si>
  <si>
    <t>In FY19, Dexus set a science-based target, certified by the Science Based Target Initiative (SBTi) and committed to reduce absolute scope 1 and 2 GHG emissions 70% and absolute scope 3 emissions 25% by 2030 from a 2018 base year.</t>
  </si>
  <si>
    <t>In FY20, Dexus became a signatory to RE100 and committed to source 100% of its electricty from renewable sources by 2030.</t>
  </si>
  <si>
    <t>NABERS Waste</t>
  </si>
  <si>
    <r>
      <t>FY21</t>
    </r>
    <r>
      <rPr>
        <b/>
        <vertAlign val="superscript"/>
        <sz val="10"/>
        <color rgb="FF414042"/>
        <rFont val="Arial"/>
        <family val="2"/>
        <scheme val="minor"/>
      </rPr>
      <t>(1)</t>
    </r>
  </si>
  <si>
    <r>
      <t>FY20</t>
    </r>
    <r>
      <rPr>
        <b/>
        <vertAlign val="superscript"/>
        <sz val="10"/>
        <color rgb="FF414042"/>
        <rFont val="Arial"/>
        <family val="2"/>
        <scheme val="minor"/>
      </rPr>
      <t>(1)</t>
    </r>
  </si>
  <si>
    <r>
      <t>Revenue ($m)</t>
    </r>
    <r>
      <rPr>
        <vertAlign val="superscript"/>
        <sz val="10"/>
        <color rgb="FF414042"/>
        <rFont val="Arial"/>
        <family val="2"/>
        <scheme val="minor"/>
      </rPr>
      <t>(1)</t>
    </r>
  </si>
  <si>
    <r>
      <t>Revenue ($m)</t>
    </r>
    <r>
      <rPr>
        <vertAlign val="superscript"/>
        <sz val="10"/>
        <color rgb="FF414042"/>
        <rFont val="Arial"/>
        <family val="2"/>
        <scheme val="minor"/>
      </rPr>
      <t>(2)</t>
    </r>
  </si>
  <si>
    <t>Convenience Retail portfolio</t>
  </si>
  <si>
    <r>
      <t>Base year</t>
    </r>
    <r>
      <rPr>
        <b/>
        <vertAlign val="superscript"/>
        <sz val="10"/>
        <color rgb="FF414042"/>
        <rFont val="Arial"/>
        <family val="2"/>
        <scheme val="minor"/>
      </rPr>
      <t>(1) </t>
    </r>
  </si>
  <si>
    <t>Green Star Performance</t>
  </si>
  <si>
    <t>(4). Relates to operational and corporate emissions, and excludes Developments and Fitouts.</t>
  </si>
  <si>
    <t>Percent waste data coverage </t>
  </si>
  <si>
    <t>2.6 </t>
  </si>
  <si>
    <t>4.1 </t>
  </si>
  <si>
    <t>2.9 </t>
  </si>
  <si>
    <t>2.0 </t>
  </si>
  <si>
    <t>2.5 </t>
  </si>
  <si>
    <t>Dexus portfolio - NABERS</t>
  </si>
  <si>
    <t>Dexus portfolio - Green Star Performance</t>
  </si>
  <si>
    <t>Dexus Industria REIT (DXI) portfolio – NABERS</t>
  </si>
  <si>
    <t>Dexus Industria REIT (DXI) portfolio – Green Star Performance</t>
  </si>
  <si>
    <t>Net-greenhouse gas emissions inventory </t>
  </si>
  <si>
    <t>Dexus (DXS) Portfolio</t>
  </si>
  <si>
    <t>$8.1m</t>
  </si>
  <si>
    <t>Carbon Conscious Carbon Capture Project 1</t>
  </si>
  <si>
    <t>Nyaliga Fire Project</t>
  </si>
  <si>
    <t>Strathburn Station</t>
  </si>
  <si>
    <t>North Kimberley Pastoral Lease Carbon Abatement</t>
  </si>
  <si>
    <t>Mt Mulgrave Savanna Burning Project</t>
  </si>
  <si>
    <t>2021/22</t>
  </si>
  <si>
    <t>Carbon Avoidance - Agriculture Forestry and Other Land Use</t>
  </si>
  <si>
    <t>Indonesia</t>
  </si>
  <si>
    <t>Uruguay</t>
  </si>
  <si>
    <t xml:space="preserve">Guanare Forest Plantations </t>
  </si>
  <si>
    <t>VCU</t>
  </si>
  <si>
    <r>
      <t>Scope 1, 2 &amp; 3 market-based GHG emissions (t CO</t>
    </r>
    <r>
      <rPr>
        <b/>
        <vertAlign val="subscript"/>
        <sz val="10"/>
        <color rgb="FF414042"/>
        <rFont val="Arial"/>
        <family val="2"/>
        <scheme val="minor"/>
      </rPr>
      <t>2</t>
    </r>
    <r>
      <rPr>
        <b/>
        <sz val="10"/>
        <color rgb="FF414042"/>
        <rFont val="Arial"/>
        <family val="2"/>
        <scheme val="minor"/>
      </rPr>
      <t>-e) </t>
    </r>
  </si>
  <si>
    <t>Total domestic and international offset units</t>
  </si>
  <si>
    <t>Total international units </t>
  </si>
  <si>
    <t>Units</t>
  </si>
  <si>
    <t>Additional retirements</t>
  </si>
  <si>
    <t>(3). Adjusted for cash and debt in equity accounted investments, excluding Dexus's share of co-investments in pooled funds.</t>
  </si>
  <si>
    <t>Surveyed overall satisfaction with Property Management Team (score out of 10)</t>
  </si>
  <si>
    <t>3rd Party Modern Slavery Assessments % of operational spend (%)</t>
  </si>
  <si>
    <t>Waste data coverage across office and retail portfolio</t>
  </si>
  <si>
    <r>
      <t>Waste data coverage across entire portfolio</t>
    </r>
    <r>
      <rPr>
        <vertAlign val="superscript"/>
        <sz val="10"/>
        <color rgb="FF414042"/>
        <rFont val="Arial"/>
        <family val="2"/>
        <scheme val="minor"/>
      </rPr>
      <t>(3)</t>
    </r>
  </si>
  <si>
    <t>(3). Coverage by net lettable area across Dexus-managed office, retail, industrial, healthcare and convenience retail properties.</t>
  </si>
  <si>
    <t>Carbon offsets </t>
  </si>
  <si>
    <t>Dexus total return data (%)</t>
  </si>
  <si>
    <t>Diversity and inclusion</t>
  </si>
  <si>
    <t>Gender diversity (number of people)</t>
  </si>
  <si>
    <t>Gender diversity (%)</t>
  </si>
  <si>
    <t>Reporting boundaries</t>
  </si>
  <si>
    <t>Air emissions</t>
  </si>
  <si>
    <t>Green building certification - portfolio averages</t>
  </si>
  <si>
    <t>Asset environmental data and optimisation</t>
  </si>
  <si>
    <t>Economic data and resilience</t>
  </si>
  <si>
    <t>401-3</t>
  </si>
  <si>
    <r>
      <t xml:space="preserve">Dexus Website – </t>
    </r>
    <r>
      <rPr>
        <sz val="9"/>
        <color rgb="FF414042"/>
        <rFont val="Arial"/>
        <family val="2"/>
      </rPr>
      <t>www.dexus.com/corporategovernance - Stakeholder Engagement Guidelines</t>
    </r>
  </si>
  <si>
    <t>NZ-EC</t>
  </si>
  <si>
    <r>
      <t>Industrial</t>
    </r>
    <r>
      <rPr>
        <vertAlign val="superscript"/>
        <sz val="10"/>
        <rFont val="Arial"/>
        <family val="2"/>
        <scheme val="minor"/>
      </rPr>
      <t>(3)</t>
    </r>
    <r>
      <rPr>
        <sz val="10"/>
        <rFont val="Arial"/>
        <family val="2"/>
        <scheme val="minor"/>
      </rPr>
      <t> </t>
    </r>
  </si>
  <si>
    <t>Fiscal Year 2023 (1 July 2022 – 30 June 2023)</t>
  </si>
  <si>
    <t>Dexus listed office portfolio </t>
  </si>
  <si>
    <t>(2). Data collected prior to acquisition of APN Property Group by Dexus.</t>
  </si>
  <si>
    <r>
      <t>81</t>
    </r>
    <r>
      <rPr>
        <vertAlign val="superscript"/>
        <sz val="10"/>
        <color rgb="FF414042"/>
        <rFont val="Arial"/>
        <family val="2"/>
        <scheme val="minor"/>
      </rPr>
      <t>(2)</t>
    </r>
  </si>
  <si>
    <r>
      <t>70</t>
    </r>
    <r>
      <rPr>
        <vertAlign val="superscript"/>
        <sz val="10"/>
        <color rgb="FF414042"/>
        <rFont val="Arial"/>
        <family val="2"/>
        <scheme val="minor"/>
      </rPr>
      <t>(3)</t>
    </r>
  </si>
  <si>
    <r>
      <t>33</t>
    </r>
    <r>
      <rPr>
        <vertAlign val="superscript"/>
        <sz val="10"/>
        <color rgb="FF414042"/>
        <rFont val="Arial"/>
        <family val="2"/>
        <scheme val="minor"/>
      </rPr>
      <t>(4)</t>
    </r>
  </si>
  <si>
    <t>Voluntary abatement via Certified offsets </t>
  </si>
  <si>
    <t>Listed Office portfolio</t>
  </si>
  <si>
    <t>Listed Retail portfolio</t>
  </si>
  <si>
    <t>Listed Industrial portfolio</t>
  </si>
  <si>
    <r>
      <t>Dexus listed retail portfolio (star)</t>
    </r>
    <r>
      <rPr>
        <vertAlign val="superscript"/>
        <sz val="10"/>
        <color rgb="FF414042"/>
        <rFont val="Arial"/>
        <family val="2"/>
        <scheme val="minor"/>
      </rPr>
      <t>(1)</t>
    </r>
    <r>
      <rPr>
        <sz val="10"/>
        <color rgb="FF414042"/>
        <rFont val="Arial"/>
        <family val="2"/>
        <scheme val="minor"/>
      </rPr>
      <t> </t>
    </r>
  </si>
  <si>
    <t>Dexus listed portfolio - All sectors</t>
  </si>
  <si>
    <t>DXI Industrial portfolio</t>
  </si>
  <si>
    <t>DXI Industrial business park portfolio </t>
  </si>
  <si>
    <t>DXI Industrial business parks</t>
  </si>
  <si>
    <t xml:space="preserve">Climate Action </t>
  </si>
  <si>
    <t xml:space="preserve">Take-up of green leases within new lease agreements (%) </t>
  </si>
  <si>
    <r>
      <t>FY23</t>
    </r>
    <r>
      <rPr>
        <vertAlign val="superscript"/>
        <sz val="10"/>
        <color theme="0"/>
        <rFont val="Arial"/>
        <family val="2"/>
        <scheme val="minor"/>
      </rPr>
      <t>(1)</t>
    </r>
  </si>
  <si>
    <t>People &amp; Capabilities</t>
  </si>
  <si>
    <t>FY24 Sustainability Data Pack</t>
  </si>
  <si>
    <t>FY24 SASB Content Index</t>
  </si>
  <si>
    <t>FY24 GRI Content Index</t>
  </si>
  <si>
    <r>
      <t xml:space="preserve">Gender diversity in management (number) </t>
    </r>
    <r>
      <rPr>
        <b/>
        <vertAlign val="superscript"/>
        <sz val="10"/>
        <color theme="0"/>
        <rFont val="Arial"/>
        <family val="2"/>
        <scheme val="minor"/>
      </rPr>
      <t>(1,2)</t>
    </r>
  </si>
  <si>
    <r>
      <t xml:space="preserve">Gender diversity in management (%) </t>
    </r>
    <r>
      <rPr>
        <b/>
        <vertAlign val="superscript"/>
        <sz val="10"/>
        <color theme="0"/>
        <rFont val="Arial"/>
        <family val="2"/>
        <scheme val="minor"/>
      </rPr>
      <t>(1,2)</t>
    </r>
  </si>
  <si>
    <r>
      <t>FY23</t>
    </r>
    <r>
      <rPr>
        <b/>
        <vertAlign val="superscript"/>
        <sz val="10"/>
        <color theme="0"/>
        <rFont val="Arial"/>
        <family val="2"/>
        <scheme val="minor"/>
      </rPr>
      <t>(1)</t>
    </r>
  </si>
  <si>
    <t>Corporate partnerships and donations ($)</t>
  </si>
  <si>
    <t>Strategic community partnerships and donations to charities, community organisations and social enterprises</t>
  </si>
  <si>
    <t>Investment in local community programs, activations and sponsorships at our assets</t>
  </si>
  <si>
    <t xml:space="preserve">Operating expenses associated with running the Enhanced Communities program </t>
  </si>
  <si>
    <t>Support to not-for-profit organisations or community groups and incudes the value of space provided in the building at discounted or no charge</t>
  </si>
  <si>
    <r>
      <t>NABERS portfolio average (star)</t>
    </r>
    <r>
      <rPr>
        <b/>
        <vertAlign val="superscript"/>
        <sz val="10"/>
        <color theme="0"/>
        <rFont val="Arial"/>
        <family val="2"/>
        <scheme val="minor"/>
      </rPr>
      <t>(1)</t>
    </r>
    <r>
      <rPr>
        <b/>
        <sz val="10"/>
        <color theme="0"/>
        <rFont val="Arial"/>
        <family val="2"/>
        <scheme val="minor"/>
      </rPr>
      <t> </t>
    </r>
  </si>
  <si>
    <r>
      <t>Green Star Performance average (star)</t>
    </r>
    <r>
      <rPr>
        <b/>
        <vertAlign val="superscript"/>
        <sz val="10"/>
        <color theme="0"/>
        <rFont val="Arial"/>
        <family val="2"/>
        <scheme val="minor"/>
      </rPr>
      <t>(1)</t>
    </r>
    <r>
      <rPr>
        <b/>
        <sz val="10"/>
        <color theme="0"/>
        <rFont val="Arial"/>
        <family val="2"/>
        <scheme val="minor"/>
      </rPr>
      <t> </t>
    </r>
  </si>
  <si>
    <t>The 2024 Annual Report has been reviewed and approved by senior executives and managers across relevant business units.</t>
  </si>
  <si>
    <t>Climate Action</t>
  </si>
  <si>
    <t>Enhancing Communities</t>
  </si>
  <si>
    <t>(1). Data is independently assured.</t>
  </si>
  <si>
    <t>Subtotal Scope 3</t>
  </si>
  <si>
    <t>Is defined as the number of workers who were employed by Dexus as recorded at 30 June of the reporting year.</t>
  </si>
  <si>
    <t>Customer Prosperity</t>
  </si>
  <si>
    <t>(2). FY24 data on gender diversity in senior management has been independently assured.</t>
  </si>
  <si>
    <t xml:space="preserve">(1). Corporate contractors, agency temps or consultants that performed work on a time and materials basis (e.g. a project with a defined beginning and end date). A ‘corporate contractor’ is an individual contracted by Dexus to perform work prescribed by Dexus, usually at a Dexus corporate office location. Corporate contractors generally cannot be replaced with a new individual performing the same work, without terminating the existing contract and creating a new contract for the new individual. Using terminology within the reporting standard GRI 403: Occupational Health and Safety 2018, corporate contractors are characterised by Dexus having both control of work and control of the workplace. </t>
  </si>
  <si>
    <t>Permanent full-time</t>
  </si>
  <si>
    <t>Fixed term full-time</t>
  </si>
  <si>
    <t>Permanent part-time</t>
  </si>
  <si>
    <t>Fixed term part-time</t>
  </si>
  <si>
    <t>(4). The Employee Net Promoter Score (eNPS) captured and reported up until FY22.</t>
  </si>
  <si>
    <r>
      <t>Net zero by 2022 progress (t CO</t>
    </r>
    <r>
      <rPr>
        <b/>
        <vertAlign val="subscript"/>
        <sz val="10"/>
        <color theme="0"/>
        <rFont val="Arial"/>
        <family val="2"/>
        <scheme val="minor"/>
      </rPr>
      <t>2</t>
    </r>
    <r>
      <rPr>
        <b/>
        <sz val="10"/>
        <color theme="0"/>
        <rFont val="Arial"/>
        <family val="2"/>
        <scheme val="minor"/>
      </rPr>
      <t>-e) </t>
    </r>
  </si>
  <si>
    <t>Financial contribution to charities and community organisations to provide Dexus employees with volunteering opportunities</t>
  </si>
  <si>
    <t>Donation Type</t>
  </si>
  <si>
    <t>Other Community Contributions</t>
  </si>
  <si>
    <t>All people data is taken from each year’s headcount report as at 30 June of the reporting year, produced by Dexus People and Culture.
‘Senior management’ includes executive management and senior management positions within the Dexus workforce. Executive management and senior management positions include Dexus employees whose role is mapped to one of the following four occupational categories: ‘CEO/head of business’, ‘KMP (key management personnel)’, ‘other executives/general managers’, and ‘senior managers’, as outlined within worker classification guidance Standardised occupational categories of managers: February 2018 published by the Australian Government’s Workplace Gender Equality Agency (WGEA). ‘Non-Executive Directors’ are independent directors of DXFM and does not include the CEO who is counted in the senior management team for the purposes of workforce reporting.</t>
  </si>
  <si>
    <t xml:space="preserve">The value of the time Dexus employees spent volunteering with community organisations in FY24 </t>
  </si>
  <si>
    <t xml:space="preserve">(3). In FY23 we saw a reduction in the amount of community investment due to changes in how we calculate and value space donated for community use, to align with our peers in the property sector.  This approach moves away from reporting the lost revenue for providing space, to measuring the actual costs we have incurred in providing a space.   </t>
  </si>
  <si>
    <t>(1). FY24 data has been independently assured.</t>
  </si>
  <si>
    <t>The turnover calculation is a count of voluntary departures divided by the count of employees as at 30 June of the reporting year. All relevant headcount data is taken from the headcount reports produced by Dexus People and Culture at 30 June each year. The employee count reflects the total number of people employed by Dexus and accounts for circumstances such as flexible work arrangements and inactive employees on parental leave that are counted in full as departures.</t>
  </si>
  <si>
    <t>(1). Dexus does not have any collective agreements as all employees are employed under individual contracts which comply with the National Employment Standards (NES). All employees are covered by an Award or NES. These awards or standards clearly indicate that all employees are free to associate. Dexus places its employees on an individual agreement, which cannot under legislation, remove any rights an employee has under an award for NES.</t>
  </si>
  <si>
    <r>
      <t>Like-for-like</t>
    </r>
    <r>
      <rPr>
        <b/>
        <vertAlign val="superscript"/>
        <sz val="10"/>
        <color theme="0"/>
        <rFont val="Arial"/>
        <family val="2"/>
        <scheme val="minor"/>
      </rPr>
      <t>(2)</t>
    </r>
    <r>
      <rPr>
        <b/>
        <sz val="10"/>
        <color theme="0"/>
        <rFont val="Arial"/>
        <family val="2"/>
        <scheme val="minor"/>
      </rPr>
      <t> </t>
    </r>
  </si>
  <si>
    <r>
      <t>Base year</t>
    </r>
    <r>
      <rPr>
        <b/>
        <vertAlign val="superscript"/>
        <sz val="10"/>
        <color theme="0"/>
        <rFont val="Arial"/>
        <family val="2"/>
        <scheme val="minor"/>
      </rPr>
      <t>(1)</t>
    </r>
    <r>
      <rPr>
        <b/>
        <sz val="10"/>
        <color theme="0"/>
        <rFont val="Arial"/>
        <family val="2"/>
        <scheme val="minor"/>
      </rPr>
      <t> </t>
    </r>
  </si>
  <si>
    <r>
      <t>FY20</t>
    </r>
    <r>
      <rPr>
        <b/>
        <vertAlign val="superscript"/>
        <sz val="10"/>
        <color theme="0"/>
        <rFont val="Arial"/>
        <family val="2"/>
        <scheme val="minor"/>
      </rPr>
      <t>(1)</t>
    </r>
  </si>
  <si>
    <r>
      <t>FY21</t>
    </r>
    <r>
      <rPr>
        <b/>
        <vertAlign val="superscript"/>
        <sz val="10"/>
        <color theme="0"/>
        <rFont val="Arial"/>
        <family val="2"/>
        <scheme val="minor"/>
      </rPr>
      <t>(1)</t>
    </r>
  </si>
  <si>
    <r>
      <t>FY21</t>
    </r>
    <r>
      <rPr>
        <b/>
        <vertAlign val="superscript"/>
        <sz val="10"/>
        <color theme="0"/>
        <rFont val="Arial"/>
        <family val="2"/>
        <scheme val="minor"/>
      </rPr>
      <t>(2)</t>
    </r>
  </si>
  <si>
    <t>Community contributions by Dexus customers and communities through initiatives facilitated by Dexus</t>
  </si>
  <si>
    <t>(1). Commenced reporting in FY22. In FY24, data capture process has been enhanced to more accurately reflect the scope of social programs activated across the portfolio.</t>
  </si>
  <si>
    <t>(4). Reported Management Costs increased in FY24 in line with industry standard to capture and report the costs of running strategic social programs, including employee costs.</t>
  </si>
  <si>
    <t>(1). As at 30 June of the reporting year.</t>
  </si>
  <si>
    <t>Total waste and recycling Intensity (kg/sqm)</t>
  </si>
  <si>
    <t>Energy consumption (kWh/sqm)</t>
  </si>
  <si>
    <r>
      <t>1. Purchased goods and services</t>
    </r>
    <r>
      <rPr>
        <vertAlign val="superscript"/>
        <sz val="10"/>
        <color rgb="FF414042"/>
        <rFont val="Arial"/>
        <family val="2"/>
        <scheme val="minor"/>
      </rPr>
      <t>(1)</t>
    </r>
  </si>
  <si>
    <r>
      <t>Percentage of net electricity consumption (kWh) sourced from renewables (%)</t>
    </r>
    <r>
      <rPr>
        <vertAlign val="superscript"/>
        <sz val="10"/>
        <color rgb="FF414042"/>
        <rFont val="Arial"/>
        <family val="2"/>
        <scheme val="minor"/>
      </rPr>
      <t xml:space="preserve"> (5)</t>
    </r>
  </si>
  <si>
    <t>FY24 data has been independently assured.</t>
  </si>
  <si>
    <t>Procurement and supply chain summary</t>
  </si>
  <si>
    <r>
      <t>Dexus group retail portfolio (star)</t>
    </r>
    <r>
      <rPr>
        <vertAlign val="superscript"/>
        <sz val="10"/>
        <color theme="0"/>
        <rFont val="Arial"/>
        <family val="2"/>
        <scheme val="minor"/>
      </rPr>
      <t>(1)</t>
    </r>
    <r>
      <rPr>
        <sz val="10"/>
        <color theme="0"/>
        <rFont val="Arial"/>
        <family val="2"/>
        <scheme val="minor"/>
      </rPr>
      <t> </t>
    </r>
  </si>
  <si>
    <t>Spend Summary</t>
  </si>
  <si>
    <t>Supplier Summary</t>
  </si>
  <si>
    <t>Supplier Net Promoter Score (NPS)</t>
  </si>
  <si>
    <t>3rd Party ESG Risk Screening (via EcoVadis) - number of suppliers</t>
  </si>
  <si>
    <t>Supplier attestations complying to Dexus supplier code of conduct - number of suppliers</t>
  </si>
  <si>
    <t>Potential suppliers rejected due to failure to demonstrate adequate compliance to base standards - number of suppliers</t>
  </si>
  <si>
    <t>Overall performance score of Dexus suppliers vs EcoVadis Global benchmark - all industries (Index, Benchmark =100)</t>
  </si>
  <si>
    <t>Overall performance score of Dexus suppliers vs EcoVadis Global benchmark - Real Estate (Index, Benchmark =100)</t>
  </si>
  <si>
    <t>Environment performance score of Dexus suppliers vs EcoVadis Global benchmark - Real Estate (Index, Benchmark =100)</t>
  </si>
  <si>
    <t>Labour &amp; Human Rights performance score of Dexus suppliers vs EcoVadis Global benchmark - Real Estate (Index, Benchmark =100)</t>
  </si>
  <si>
    <t>Sustainable Procurement performance score of Dexus suppliers vs EcoVadis Global benchmark - Real Estate (Index, Benchmark =100)</t>
  </si>
  <si>
    <t>Ethics performance score of Dexus suppliers vs EcoVadis Global benchmark - Real Estate (Index, Benchmark =100)</t>
  </si>
  <si>
    <t>3rd Party ESG Assessment - re-assessments (via EcoVadis) - number of suppliers</t>
  </si>
  <si>
    <t>3rd Party ESG Assessment - re-assessment change (via EcoVadis, %)</t>
  </si>
  <si>
    <t>Total number of suppliers supported in corrective action plan implementation - number of suppliers</t>
  </si>
  <si>
    <t>Total corrective actions (High in EcoVadis) - number of actions</t>
  </si>
  <si>
    <t>Total corrective actions completed (High in EcoVadis) - number of actions</t>
  </si>
  <si>
    <t>Modern slavery corrective actions (High in EcoVadis) - number of actions</t>
  </si>
  <si>
    <t>Supplier and supplier sub-contractor individual workplace survey invitations (via Rapid) - number of surveys</t>
  </si>
  <si>
    <t>Supplier and supplier sub-contractor individual survey completed (via Rapid) - number of surveys</t>
  </si>
  <si>
    <t>Supplier and supplier sub-contractor comfortable they are adequately trained in modern slavery (via Rapid, %)</t>
  </si>
  <si>
    <r>
      <t>Grievance process comfort factor in reporting</t>
    </r>
    <r>
      <rPr>
        <sz val="10"/>
        <color rgb="FFFF0000"/>
        <rFont val="Arial"/>
        <family val="2"/>
        <scheme val="minor"/>
      </rPr>
      <t xml:space="preserve"> </t>
    </r>
    <r>
      <rPr>
        <sz val="10"/>
        <color rgb="FF414042"/>
        <rFont val="Arial"/>
        <family val="2"/>
        <scheme val="minor"/>
      </rPr>
      <t>issues (via Rapid, %)</t>
    </r>
  </si>
  <si>
    <t>Contractor monitoring spot checks conducted - number of surveys</t>
  </si>
  <si>
    <t>3rd Party Modern Slavery Surveys completed (via Informed 365) - number of suppliers</t>
  </si>
  <si>
    <t>Supplier risk based audits - number of audits</t>
  </si>
  <si>
    <t>Modern Slavery based audits - number of audits</t>
  </si>
  <si>
    <t>Resource consumption data is derived from office, industrial, retail, convenience retail, hotels and healthcare properties owned or managed by Dexus for part or all of the 12 months ending 30 June 2024, with the inclusion of Dexus corporate tenancies.
Dexus has prepared its environmental dataset to fully align with the Greenhouse Gas Protocol, and the National Greenhouse and Energy Reporting Act and Climate Active Carbon Neutral Standard calculation methods and factors where applicable. Prior years’ data has been updated to reflect current information where applicable, resulting in minor restatements. Repetition only occurs when there is an overlap of reporting periods. There may be small discrepancies in the totals in some tables due to rounding.
Like-for-like data has been based on a portfolio whereby operational control and data for energy and water was available for the full 24-month like-for-like period.</t>
  </si>
  <si>
    <t xml:space="preserve">
Dexus has traditionally reported its greenhouse gas emissions in accordance with NGER and the GHG Protocol using ‘location-based’ emissions accounting, whereby Scope 2 and Scope 3 emissions from electricity purchases are accounted for using published state-based electricity grid emissions factors.
In conjunction with Dexus’s target to achieve and maintain net zero greenhouse gas (GHG) emissions from 2022, since 2018 Dexus has also adopted market-based emissions accounting as defined within the GHG Protocol Scope 2 Guidance. Market-based electricity emissions calculations take into account purchases of renewable energy directly via Power purchases Agreements or GreenPower and supplied via retailers in line with Australia’s Renewable Energy Target.
Dexus has separated its electricity purchases between renewable electricity (direct purchases and indirect via retailers), which is accounted for as zero emissions, and remaining non-renewable electricity, which is deemed to be derived from fossil fuels, where emissions are accounted for by applying state-based ‘residual mix factors’.
Residual mix factors representing the emissions from fossil fuel electricity generators are derived from the Scope 2 &amp; 3 location-based factors above for each state, by scaling them for the proportion of electricity generated from fossil fuels by subtracting the Renewable Power Percentage (RPP) from total (or 100%) of electricity supplied. This approach assumes that the proportion of renewable energy is equitably distributed across Australia.
Refer to the Dexus 2024 Assurance Criteria for further details including the list of consumption and emission sources, and references for factors that have been applied.</t>
  </si>
  <si>
    <t>Building &amp; Construction</t>
  </si>
  <si>
    <t>Financial &amp; Professional Services</t>
  </si>
  <si>
    <t>Administrative and support activities</t>
  </si>
  <si>
    <t xml:space="preserve">Electrical, Plumbing, Fire and Mechanical  </t>
  </si>
  <si>
    <t>Cleaning and Waste Removal</t>
  </si>
  <si>
    <t>Facility &amp; Property Management Expenses</t>
  </si>
  <si>
    <t>Security Services</t>
  </si>
  <si>
    <t xml:space="preserve">Electricity, Gas and Energy Supply </t>
  </si>
  <si>
    <t xml:space="preserve">Technology </t>
  </si>
  <si>
    <t>General Maintenance</t>
  </si>
  <si>
    <t xml:space="preserve">Marketing </t>
  </si>
  <si>
    <t xml:space="preserve">Consumables </t>
  </si>
  <si>
    <t>Landscaping and external environment</t>
  </si>
  <si>
    <t>Travel and Accommodation</t>
  </si>
  <si>
    <t xml:space="preserve">Breakdown of total supplier spend by category. Spend data is assigned a spend category based on the financial account code attributed to the spend item. Risk ratings are based on the 3rd party ESG assessments that identifies and categorises the environmental risks relevant to our geographical operations and the types of products and services we procure. </t>
  </si>
  <si>
    <t>SA</t>
  </si>
  <si>
    <r>
      <t xml:space="preserve">Contingent workers </t>
    </r>
    <r>
      <rPr>
        <b/>
        <vertAlign val="superscript"/>
        <sz val="10"/>
        <color rgb="FF414042"/>
        <rFont val="Arial"/>
        <family val="2"/>
        <scheme val="minor"/>
      </rPr>
      <t>(1)</t>
    </r>
  </si>
  <si>
    <t>Singapore</t>
  </si>
  <si>
    <t>(1). From FY19, Dexus reports on gender diversity across a broader range of management levels based on headcount and will no longer provide reporting on gender diversity using FTE. The use of headcount is consistent with the standards used by the Australian Government Workplace Gender Equality Agency and with other diversity metrics reported by Dexus.</t>
  </si>
  <si>
    <t>New Zealander</t>
  </si>
  <si>
    <t>Melanesian &amp; Papuan</t>
  </si>
  <si>
    <t>Maori</t>
  </si>
  <si>
    <t>Central Asian</t>
  </si>
  <si>
    <t>Prefer Not to Say</t>
  </si>
  <si>
    <t>Prefer not to say</t>
  </si>
  <si>
    <t>(1). During the year (FY23), compliance training courses were digitalised and streamlined, reducing the time to complete.</t>
  </si>
  <si>
    <t>(2). In FY19, Dexus began delivering employee engagement surveys at least twice annually, instead of a larger survey once every two years. Engagement scores reported in FY19 are thus not directly comparable to previous years and should not be considered indicative of a trend.</t>
  </si>
  <si>
    <t>24.9:1</t>
  </si>
  <si>
    <t>$14.8bn</t>
  </si>
  <si>
    <t>$9.8bn</t>
  </si>
  <si>
    <t>$3.6bn</t>
  </si>
  <si>
    <t>$554.2m</t>
  </si>
  <si>
    <t>$140.7m</t>
  </si>
  <si>
    <t>$70.3m</t>
  </si>
  <si>
    <t>4.3 years</t>
  </si>
  <si>
    <t>Jul-25 - Jul-28</t>
  </si>
  <si>
    <t>Feb-25 - Feb-27</t>
  </si>
  <si>
    <r>
      <t>Commercial paper</t>
    </r>
    <r>
      <rPr>
        <b/>
        <vertAlign val="superscript"/>
        <sz val="10"/>
        <color rgb="FF414042"/>
        <rFont val="Arial"/>
        <family val="2"/>
        <scheme val="minor"/>
      </rPr>
      <t>(2)</t>
    </r>
  </si>
  <si>
    <r>
      <t>US senior notes (USPP)</t>
    </r>
    <r>
      <rPr>
        <b/>
        <vertAlign val="superscript"/>
        <sz val="10"/>
        <color rgb="FF414042"/>
        <rFont val="Arial"/>
        <family val="2"/>
        <scheme val="minor"/>
      </rPr>
      <t>(3)</t>
    </r>
  </si>
  <si>
    <t>Debt maturity profile</t>
  </si>
  <si>
    <t>Exchangeable Notes adjustments</t>
  </si>
  <si>
    <t>Data is sourced from Dexus’s May 2024 internal employee Census survey, which asked employees “How would you describe your own MAIN identity in cultural/ethnic terms?” Of the 978 employees invited to respond to the survey, 879 (90%) employees provided a response to this question (including employees who selected “Prefer not to say”).</t>
  </si>
  <si>
    <t>(1).  From FY19, Dexus reports parental leave and retention rates are based on headcount.</t>
  </si>
  <si>
    <t>FY24 commitment</t>
  </si>
  <si>
    <t>Status</t>
  </si>
  <si>
    <t>FY24 progress</t>
  </si>
  <si>
    <t>FY25 commitment</t>
  </si>
  <si>
    <t>Focus areas</t>
  </si>
  <si>
    <t>Ongoing commitment to reduce water intensity by 10% across the platform managed office portfolio by FY25 against a 2019 baseline.</t>
  </si>
  <si>
    <t>Having achieved 100% sourcing of electricity from renewable sources in FY22, we aim to maintain this to 2030 and beyond across the platform’s managed portfolio as a RE100 signatory.</t>
  </si>
  <si>
    <t xml:space="preserve">Foundations </t>
  </si>
  <si>
    <t>Continued commitment to gender equity and progress against our gender diversity targets including to achievement of gender balance (40:40:20) in senior management and executive roles by FY25.</t>
  </si>
  <si>
    <t>Embed the new values and behaviours into business operations and ways of working.</t>
  </si>
  <si>
    <t>Enhancing our approach to employee wellbeing, including education and benefits.</t>
  </si>
  <si>
    <t>Through initiatives that enhance occupant health and wellbeing, deliver an average 5 star NABERS Indoor Environment rating across the platform’s office portfolio by FY25.</t>
  </si>
  <si>
    <t>Enhance our approach to employee wellbeing and psychosocial risk.</t>
  </si>
  <si>
    <t>Maintained WELL Health &amp; Safety rating across 36 Dexus owned and managed office assets. We transitioned to the WELL at scale offering to aggregate and centralise our delivery of health and wellbeing initiatives and certifications across the platform.</t>
  </si>
  <si>
    <t>Finalisation of Social Value theme, community partnership framework and aligned community partner(s).</t>
  </si>
  <si>
    <t xml:space="preserve">Supplier attestations % of operational spend </t>
  </si>
  <si>
    <t xml:space="preserve">                  </t>
  </si>
  <si>
    <r>
      <t>Market-based GHG emissions (t CO</t>
    </r>
    <r>
      <rPr>
        <b/>
        <vertAlign val="subscript"/>
        <sz val="10"/>
        <color theme="0"/>
        <rFont val="Arial"/>
        <family val="2"/>
        <scheme val="minor"/>
      </rPr>
      <t>2</t>
    </r>
    <r>
      <rPr>
        <b/>
        <sz val="10"/>
        <color theme="0"/>
        <rFont val="Arial"/>
        <family val="2"/>
        <scheme val="minor"/>
      </rPr>
      <t>-e)</t>
    </r>
    <r>
      <rPr>
        <b/>
        <vertAlign val="superscript"/>
        <sz val="10"/>
        <color theme="0"/>
        <rFont val="Arial"/>
        <family val="2"/>
        <scheme val="minor"/>
      </rPr>
      <t>(2) </t>
    </r>
  </si>
  <si>
    <r>
      <t>Carbon Offset Retirement Summary</t>
    </r>
    <r>
      <rPr>
        <b/>
        <vertAlign val="superscript"/>
        <sz val="10"/>
        <color theme="0"/>
        <rFont val="Arial"/>
        <family val="2"/>
        <scheme val="minor"/>
      </rPr>
      <t xml:space="preserve"> (1)</t>
    </r>
  </si>
  <si>
    <r>
      <t>Greenhouse gas emissions (t CO</t>
    </r>
    <r>
      <rPr>
        <b/>
        <vertAlign val="subscript"/>
        <sz val="10"/>
        <color theme="0"/>
        <rFont val="Arial"/>
        <family val="2"/>
        <scheme val="minor"/>
      </rPr>
      <t>2</t>
    </r>
    <r>
      <rPr>
        <b/>
        <sz val="10"/>
        <color theme="0"/>
        <rFont val="Arial"/>
        <family val="2"/>
        <scheme val="minor"/>
      </rPr>
      <t>-e) </t>
    </r>
  </si>
  <si>
    <t>FY24 GHG emissions by source (location-based)</t>
  </si>
  <si>
    <t>FY24 net energy use by source (MWh)</t>
  </si>
  <si>
    <t>Achieved a 3.5 star average as at 30 June 2024.</t>
  </si>
  <si>
    <t>(4). Pro forma including proceeds and payments for transactions post 30 June 2020 that were expected to settle before 30 September 2020. Look-through gearing at 30 June 2020 was 26.3%.</t>
  </si>
  <si>
    <r>
      <t xml:space="preserve">0.5% </t>
    </r>
    <r>
      <rPr>
        <vertAlign val="superscript"/>
        <sz val="10"/>
        <color rgb="FF414042"/>
        <rFont val="Arial"/>
        <family val="2"/>
        <scheme val="minor"/>
      </rPr>
      <t>(8)</t>
    </r>
  </si>
  <si>
    <r>
      <rPr>
        <b/>
        <sz val="12"/>
        <color theme="1"/>
        <rFont val="Arial"/>
        <family val="2"/>
        <scheme val="minor"/>
      </rPr>
      <t xml:space="preserve">
Dexus operational control for corporate reporting and carbon neutrality
</t>
    </r>
    <r>
      <rPr>
        <sz val="10"/>
        <color theme="1"/>
        <rFont val="Arial"/>
        <family val="2"/>
        <scheme val="minor"/>
      </rPr>
      <t xml:space="preserve">
– Group managed portfolio environmental metrics
– Progress against commitments and Data targets
– Achieving carbon neutrality under Australia’s Climate Active Carbon Neutral program
</t>
    </r>
  </si>
  <si>
    <t>Total waster use (kL)</t>
  </si>
  <si>
    <t>●</t>
  </si>
  <si>
    <t>Developed an Enhancing Communities roadmap with a proposed social value theme and a draft partnership framework. Reviewed our existing processes for social data, improving our measurement coverage and capability.</t>
  </si>
  <si>
    <t>Deliver on our FY21 commitment to reduce energy intensity by 10% across the platform managed office portfolio by FY25 against a 2019 baseline.</t>
  </si>
  <si>
    <t>Deliver on our FY21 commitment to reduce water intensity by 10% across the platform managed office portfolio by FY25 against a 2019 baseline.</t>
  </si>
  <si>
    <t>Maintain a strong and diversified balance sheet.</t>
  </si>
  <si>
    <t>On track to achieve FY25 target with 5.2 star portfolio average NABERS Indoor Environment rating measured across 91% of our office portfolio in FY24.</t>
  </si>
  <si>
    <t>Development of group‑wide social value goal and measurement framework.</t>
  </si>
  <si>
    <t>All assets</t>
  </si>
  <si>
    <t>Facilities</t>
  </si>
  <si>
    <t>Deliver on our FY21 target to achieve an average 5 star NABERS Indoor Environment rating across the platform office portfolio by FY25 through initiatives that enhance occupant health and wellbeing.</t>
  </si>
  <si>
    <t>Continue to maintain net zero on scope 1 and 2 (and operational scope 3) emissions for our platform managed portfolio.</t>
  </si>
  <si>
    <t>Continue to procure 100% of electricity from renewable sources across the platform’s managed portfolio in line with our RE100 signatory commitments.</t>
  </si>
  <si>
    <t>Develop a revised community investment approach as part of the Enhancing Communities priority area in the new Dexus Sustainability Strategy.</t>
  </si>
  <si>
    <t>Data is sourced from Dexus’s May 2024 internal employee Census survey, which asked employees “Which country were you born in?” Of the 978 employees asked to respond to the survey, 871 (89%) employees provided a response to this question (including employees who selected “Prefer not to say”).</t>
  </si>
  <si>
    <r>
      <t>Community programs at our assets</t>
    </r>
    <r>
      <rPr>
        <vertAlign val="superscript"/>
        <sz val="10"/>
        <color rgb="FF414042"/>
        <rFont val="Arial"/>
        <family val="2"/>
        <scheme val="minor"/>
      </rPr>
      <t xml:space="preserve"> (1)</t>
    </r>
  </si>
  <si>
    <r>
      <t>Dollar value of time spent volunteering</t>
    </r>
    <r>
      <rPr>
        <vertAlign val="superscript"/>
        <sz val="10"/>
        <color rgb="FF414042"/>
        <rFont val="Arial"/>
        <family val="2"/>
        <scheme val="minor"/>
      </rPr>
      <t xml:space="preserve"> (2)</t>
    </r>
  </si>
  <si>
    <r>
      <t xml:space="preserve">In-kind support ($) </t>
    </r>
    <r>
      <rPr>
        <vertAlign val="superscript"/>
        <sz val="10"/>
        <color rgb="FF414042"/>
        <rFont val="Arial"/>
        <family val="2"/>
        <scheme val="minor"/>
      </rPr>
      <t>(3)</t>
    </r>
  </si>
  <si>
    <r>
      <t xml:space="preserve">Management Cost </t>
    </r>
    <r>
      <rPr>
        <vertAlign val="superscript"/>
        <sz val="10"/>
        <color rgb="FF414042"/>
        <rFont val="Arial"/>
        <family val="2"/>
        <scheme val="minor"/>
      </rPr>
      <t>(4)</t>
    </r>
  </si>
  <si>
    <r>
      <t>Leverage</t>
    </r>
    <r>
      <rPr>
        <vertAlign val="superscript"/>
        <sz val="10"/>
        <color rgb="FF414042"/>
        <rFont val="Arial"/>
        <family val="2"/>
        <scheme val="minor"/>
      </rPr>
      <t xml:space="preserve"> (5)</t>
    </r>
  </si>
  <si>
    <r>
      <t xml:space="preserve">Dexus volunteering program (hours) </t>
    </r>
    <r>
      <rPr>
        <vertAlign val="superscript"/>
        <sz val="10"/>
        <color rgb="FF414042"/>
        <rFont val="Arial"/>
        <family val="2"/>
        <scheme val="minor"/>
      </rPr>
      <t>(6)</t>
    </r>
  </si>
  <si>
    <t>Dexus has committed to continue to maintain net zero on scope 1 and 2 (and operational scope 3) emissions for our platform managed portfolio.</t>
  </si>
  <si>
    <t>Dexus acknowledges the Traditional Custodians of the lands on which we operate and recognise their ongoing connection to land, waters and community. We pay our respects to First Nations Elders past and present, and remain committed to supporting reconciliation across our business.</t>
  </si>
  <si>
    <t>FY25 Focus areas</t>
  </si>
  <si>
    <t>Achieved coverage of 100% of our preferred supplier spend with EcoVadis supplier verification.</t>
  </si>
  <si>
    <t>Deliver an average 5 star NABERS Indoor Environment rating across the group office portfolio by FY25 </t>
  </si>
  <si>
    <t>Deliver an average 4 star NABERS Waste rating across the group office portfolio by FY25 </t>
  </si>
  <si>
    <t>In FY21, Dexus committed to deliver an average 4 star NABERS Waste rating across the group office portfolio by FY25.</t>
  </si>
  <si>
    <r>
      <t>8.0%</t>
    </r>
    <r>
      <rPr>
        <vertAlign val="superscript"/>
        <sz val="10"/>
        <color rgb="FF414042"/>
        <rFont val="Arial"/>
        <family val="2"/>
        <scheme val="minor"/>
      </rPr>
      <t>(4)</t>
    </r>
  </si>
  <si>
    <t>(5). FY23 engagement scores reflect only Dexus employees prior to the AMPC integration.</t>
  </si>
  <si>
    <r>
      <t>FY23</t>
    </r>
    <r>
      <rPr>
        <b/>
        <vertAlign val="superscript"/>
        <sz val="10"/>
        <color theme="0"/>
        <rFont val="Arial"/>
        <family val="2"/>
        <scheme val="minor"/>
      </rPr>
      <t>(5)</t>
    </r>
  </si>
  <si>
    <t>(1). Includes investments in Infrastructure, alternatives, trading and real estate securities investments.</t>
  </si>
  <si>
    <t>(2). On 1 July 2014, the group adopted the Property Council of Australia definition of FFO. The Directors consider FFO to be a measure that reflects the underlying Data of the group. FFO comprises net profit/loss after tax attributable to stapled security holders, calculated in accordance with Australian Accounting Standards and adjusted for: property revaluations, impairments and reversal of impairments, derivative and foreign exchange mark-to-market impacts, fair value movements of interest bearing liabilities, amortisation of tenant incentives, gain/loss on sale of certain assets, straight line rent adjustments, non-FFO tax expenses, certain transaction costs, one-off significant items (including write off of IFRIC SaaS customisation expenses), amortisation of intangible assets, movements in right-of-use assets and lease liabilities, rental guarantees and coupon inocme.</t>
  </si>
  <si>
    <t>(3). Including rent relief and provision for expected credit losses effective LFL growth was FY20 +2.4%, FY21 +0.9% and FY22 +4.4%.</t>
  </si>
  <si>
    <t>(4). Excluding one-off income in FY19 was 2.5%.</t>
  </si>
  <si>
    <t>(5). In FY22, LFL income excludes business parks, rent relief and provision for expected credit losses. Including business parks, effective LFL was 2.1% and face LFL was +4.0%. Including business parks, rent relief and provision for expected credit losses, effective LFL was +2.4% and face LFL was +4.1%.</t>
  </si>
  <si>
    <t>(6). In FY20 and FY21 excluded rent relief and provision for expected credit losses, including those impacts effective LFL growth was FY20 +0.1%, FY21 +4.5%.</t>
  </si>
  <si>
    <t>(7). Includes distribution income from Dexus’s co-investment stakes in pooled funds and excludes joint venture and partnership income which is proportionately consolidated in Note 1 Operating Segments within Dexus’s Financial Statements.</t>
  </si>
  <si>
    <t>(8). Excludes rent relief and provision for expected credit losses. Including these impacts: Effective -0.9% and Face 1.0%.</t>
  </si>
  <si>
    <t>(1). Adjusted for cash and debt in equity accounted investments and excludes Dexus's share of co-investments in pooled funds.</t>
  </si>
  <si>
    <t>(1). In FY22 we initiated customer surveys for customers in our healthcare portfolio.</t>
  </si>
  <si>
    <t>(5). Prior to FY24, Leverage was reported under Community Contribution. In FY24, Leverage has been reported under 'Other Community Contributions' to acknowledge that the contributions are from non-Dexus parties. Updated numbers have been reflected in the table.</t>
  </si>
  <si>
    <t>(6). Volunteer hours are calculated as the total full-time equivalent hours worked by employees in nominated community and charitable activities, capped at 7.6 hours per employee which is equivalent to Dexus’s volunteering leave entitlement.</t>
  </si>
  <si>
    <t>Conducted an external review of wellbeing practices and psychosocial risk and embarked on an action plan endorsed by the Board and Executive Committee.</t>
  </si>
  <si>
    <t>Exchangeable notes</t>
  </si>
  <si>
    <t>Series 4 (A$)</t>
  </si>
  <si>
    <t>Series 5 (A$)</t>
  </si>
  <si>
    <t>Series 6 (A$)</t>
  </si>
  <si>
    <t>Medium (carbon emissions, energy use, safety, working in confined spaces, modern slavery, accreditation systems)</t>
  </si>
  <si>
    <t xml:space="preserve">Medium (appropriate wages and benefits, migrant labour, safe handling of chemicals, waste environmental impacts) </t>
  </si>
  <si>
    <t>Medium (energy, waste, information management, working conditions, diversity and discrimination, corruption)</t>
  </si>
  <si>
    <t>Low (safety, worker skill levels, public relations)</t>
  </si>
  <si>
    <t>Medium (energy use, modern slavery, waste)</t>
  </si>
  <si>
    <t>Low (waste, corruption, energy use)</t>
  </si>
  <si>
    <t>Low (waste, product country of origin human rights)</t>
  </si>
  <si>
    <t>Medium (product country of origin human rights, product recyclability, worker skill levels, appropriate wages and benefits, safety)</t>
  </si>
  <si>
    <t>Medium (energy and water use, employee safety, waste)</t>
  </si>
  <si>
    <r>
      <t xml:space="preserve">Annual Report – </t>
    </r>
    <r>
      <rPr>
        <sz val="9"/>
        <color rgb="FF414042"/>
        <rFont val="Arial"/>
        <family val="2"/>
      </rPr>
      <t xml:space="preserve"> pages 20-25 – Key risks</t>
    </r>
  </si>
  <si>
    <r>
      <t xml:space="preserve">Annual Report – </t>
    </r>
    <r>
      <rPr>
        <sz val="9"/>
        <color rgb="FF414042"/>
        <rFont val="Arial"/>
        <family val="2"/>
        <scheme val="minor"/>
      </rPr>
      <t>pages 20-25 – Key risks</t>
    </r>
  </si>
  <si>
    <r>
      <t xml:space="preserve">Annual Report  – </t>
    </r>
    <r>
      <rPr>
        <sz val="9"/>
        <color rgb="FF414042"/>
        <rFont val="Arial"/>
        <family val="2"/>
        <scheme val="minor"/>
      </rPr>
      <t>pages 20-25 – Key risks</t>
    </r>
  </si>
  <si>
    <r>
      <t>Annual Report –</t>
    </r>
    <r>
      <rPr>
        <sz val="9"/>
        <color rgb="FF414042"/>
        <rFont val="Arial"/>
        <family val="2"/>
        <scheme val="minor"/>
      </rPr>
      <t xml:space="preserve"> pages 20–25 – Key risks</t>
    </r>
  </si>
  <si>
    <r>
      <t xml:space="preserve">Annual Report – </t>
    </r>
    <r>
      <rPr>
        <sz val="9"/>
        <color rgb="FF414042"/>
        <rFont val="Arial"/>
        <family val="2"/>
      </rPr>
      <t>pages 20–25 – Key risks</t>
    </r>
  </si>
  <si>
    <r>
      <t>Annual Report –</t>
    </r>
    <r>
      <rPr>
        <sz val="9"/>
        <color rgb="FF414042"/>
        <rFont val="Arial"/>
        <family val="2"/>
        <scheme val="minor"/>
      </rPr>
      <t xml:space="preserve"> pages 20-25 – Key risks</t>
    </r>
  </si>
  <si>
    <r>
      <t xml:space="preserve">Annual Report – </t>
    </r>
    <r>
      <rPr>
        <sz val="9"/>
        <color rgb="FF414042"/>
        <rFont val="Arial"/>
        <family val="2"/>
      </rPr>
      <t>pages 18-19 – Materiality review</t>
    </r>
  </si>
  <si>
    <r>
      <t>Annual Report –</t>
    </r>
    <r>
      <rPr>
        <sz val="9"/>
        <color rgb="FF414042"/>
        <rFont val="Arial"/>
        <family val="2"/>
      </rPr>
      <t xml:space="preserve"> pages 18-19 – Materiality review</t>
    </r>
  </si>
  <si>
    <r>
      <t xml:space="preserve">Annual Report –  </t>
    </r>
    <r>
      <rPr>
        <sz val="9"/>
        <color rgb="FF414042"/>
        <rFont val="Arial"/>
        <family val="2"/>
      </rPr>
      <t>pages 18-19 – Materiality review</t>
    </r>
  </si>
  <si>
    <r>
      <t xml:space="preserve">Annual Report – </t>
    </r>
    <r>
      <rPr>
        <sz val="9"/>
        <color rgb="FF414042"/>
        <rFont val="Arial"/>
        <family val="2"/>
      </rPr>
      <t>pages 82-89 – Governance</t>
    </r>
  </si>
  <si>
    <r>
      <t xml:space="preserve">Sustainability Data Pack – </t>
    </r>
    <r>
      <rPr>
        <sz val="9"/>
        <color rgb="FF414042"/>
        <rFont val="Arial"/>
        <family val="2"/>
        <scheme val="minor"/>
      </rPr>
      <t>People &amp; Capabilities</t>
    </r>
    <r>
      <rPr>
        <sz val="9"/>
        <color rgb="FF262626"/>
        <rFont val="Arial"/>
        <family val="2"/>
        <scheme val="minor"/>
      </rPr>
      <t xml:space="preserve"> – Recruitment and Retention</t>
    </r>
  </si>
  <si>
    <r>
      <t xml:space="preserve">Sustainability Data Pack – </t>
    </r>
    <r>
      <rPr>
        <sz val="9"/>
        <color rgb="FF262626"/>
        <rFont val="Arial"/>
        <family val="2"/>
      </rPr>
      <t>People &amp; Capabilities – Work Health and Safety – Employee relations matters</t>
    </r>
  </si>
  <si>
    <r>
      <t xml:space="preserve">Management Approach and Procedures – </t>
    </r>
    <r>
      <rPr>
        <sz val="9"/>
        <color rgb="FF414042"/>
        <rFont val="Arial"/>
        <family val="2"/>
      </rPr>
      <t>8.0 Supply Chain</t>
    </r>
  </si>
  <si>
    <r>
      <t xml:space="preserve">Sustainability Data Pack – </t>
    </r>
    <r>
      <rPr>
        <sz val="9"/>
        <color rgb="FF414042"/>
        <rFont val="Arial"/>
        <family val="2"/>
        <scheme val="minor"/>
      </rPr>
      <t>People &amp; Capabilities – Recruitment and Retention</t>
    </r>
  </si>
  <si>
    <r>
      <rPr>
        <sz val="9"/>
        <color rgb="FF36BDB1"/>
        <rFont val="Arial"/>
        <family val="2"/>
      </rPr>
      <t xml:space="preserve">Sustainability Data Pack – </t>
    </r>
    <r>
      <rPr>
        <sz val="9"/>
        <color rgb="FF414042"/>
        <rFont val="Arial"/>
        <family val="2"/>
      </rPr>
      <t>People &amp; Capabilities – Remuneration</t>
    </r>
  </si>
  <si>
    <r>
      <rPr>
        <sz val="9"/>
        <color rgb="FF36BDB1"/>
        <rFont val="Arial"/>
        <family val="2"/>
      </rPr>
      <t xml:space="preserve">Sustainability Data Pack – </t>
    </r>
    <r>
      <rPr>
        <sz val="9"/>
        <color rgb="FF414042"/>
        <rFont val="Arial"/>
        <family val="2"/>
      </rPr>
      <t>People &amp; Capabilities – Diversity and Inclusion</t>
    </r>
  </si>
  <si>
    <r>
      <rPr>
        <sz val="9"/>
        <color rgb="FF36BDB1"/>
        <rFont val="Arial"/>
        <family val="2"/>
      </rPr>
      <t>Sustainability Data Pack –</t>
    </r>
    <r>
      <rPr>
        <sz val="9"/>
        <color rgb="FF414042"/>
        <rFont val="Arial"/>
        <family val="2"/>
      </rPr>
      <t xml:space="preserve"> People &amp; Capabilities – Human Capital Development</t>
    </r>
  </si>
  <si>
    <r>
      <rPr>
        <sz val="9"/>
        <color rgb="FF36BDB1"/>
        <rFont val="Arial"/>
        <family val="2"/>
      </rPr>
      <t>Sustainability Data Pack –</t>
    </r>
    <r>
      <rPr>
        <sz val="9"/>
        <color rgb="FF414042"/>
        <rFont val="Arial"/>
        <family val="2"/>
      </rPr>
      <t xml:space="preserve"> People &amp; Capabilities – Human Capital Development </t>
    </r>
  </si>
  <si>
    <r>
      <rPr>
        <sz val="9"/>
        <color rgb="FF36BDB1"/>
        <rFont val="Arial"/>
        <family val="2"/>
      </rPr>
      <t xml:space="preserve">Sustainability Data Pack – </t>
    </r>
    <r>
      <rPr>
        <sz val="9"/>
        <color rgb="FF414042"/>
        <rFont val="Arial"/>
        <family val="2"/>
      </rPr>
      <t>People &amp; Capabilities – Human Capital Development</t>
    </r>
  </si>
  <si>
    <r>
      <rPr>
        <sz val="9"/>
        <color rgb="FF36BDB1"/>
        <rFont val="Arial"/>
        <family val="2"/>
      </rPr>
      <t>Sustainability Data Pack –</t>
    </r>
    <r>
      <rPr>
        <sz val="9"/>
        <color rgb="FF414042"/>
        <rFont val="Arial"/>
        <family val="2"/>
      </rPr>
      <t xml:space="preserve"> People &amp; Capabilities – Work Health and Safety</t>
    </r>
  </si>
  <si>
    <r>
      <t xml:space="preserve">Sustainability Data Pack – </t>
    </r>
    <r>
      <rPr>
        <sz val="9"/>
        <color rgb="FF414042"/>
        <rFont val="Arial"/>
        <family val="2"/>
      </rPr>
      <t>People &amp; Capabilities</t>
    </r>
    <r>
      <rPr>
        <sz val="9"/>
        <color rgb="FF262626"/>
        <rFont val="Arial"/>
        <family val="2"/>
      </rPr>
      <t xml:space="preserve"> – Work Health and Safety – Employee relations matters</t>
    </r>
  </si>
  <si>
    <r>
      <t>Management Approach and Procedures –</t>
    </r>
    <r>
      <rPr>
        <sz val="9"/>
        <color rgb="FF414042"/>
        <rFont val="Arial"/>
        <family val="2"/>
      </rPr>
      <t xml:space="preserve"> 5.0 Thriving People – Learning and Development; Leadership Development</t>
    </r>
  </si>
  <si>
    <r>
      <t xml:space="preserve">Management Approach and Procedures – </t>
    </r>
    <r>
      <rPr>
        <sz val="9"/>
        <color rgb="FF414042"/>
        <rFont val="Arial"/>
        <family val="2"/>
      </rPr>
      <t>5.0 Thriving People</t>
    </r>
  </si>
  <si>
    <r>
      <t>Headroom</t>
    </r>
    <r>
      <rPr>
        <vertAlign val="superscript"/>
        <sz val="10"/>
        <color rgb="FF414042"/>
        <rFont val="Arial"/>
        <family val="2"/>
        <scheme val="minor"/>
      </rPr>
      <t>(7)</t>
    </r>
  </si>
  <si>
    <t>(7). Undrawn facilities plus cash.</t>
  </si>
  <si>
    <r>
      <rPr>
        <sz val="9"/>
        <color rgb="FF36BDB1"/>
        <rFont val="Arial"/>
        <family val="2"/>
      </rPr>
      <t xml:space="preserve">Sustainability Data Pack – </t>
    </r>
    <r>
      <rPr>
        <sz val="9"/>
        <color rgb="FF414042"/>
        <rFont val="Arial"/>
        <family val="2"/>
      </rPr>
      <t>People &amp; Capabilities – Work Health and Safety</t>
    </r>
  </si>
  <si>
    <r>
      <t>Management Approach and Procedures –</t>
    </r>
    <r>
      <rPr>
        <sz val="9"/>
        <color rgb="FF414042"/>
        <rFont val="Arial"/>
        <family val="2"/>
      </rPr>
      <t xml:space="preserve"> 2.0 Customers Prosperity; 4.0 Enhancing Communities</t>
    </r>
  </si>
  <si>
    <r>
      <t>Management Approach and Procedures –</t>
    </r>
    <r>
      <rPr>
        <sz val="9"/>
        <color rgb="FF262626"/>
        <rFont val="Arial"/>
        <family val="2"/>
      </rPr>
      <t xml:space="preserve"> 5</t>
    </r>
    <r>
      <rPr>
        <sz val="9"/>
        <color rgb="FF414042"/>
        <rFont val="Arial"/>
        <family val="2"/>
      </rPr>
      <t>.0 Thriving People</t>
    </r>
  </si>
  <si>
    <r>
      <t>Management Approach and Procedures –</t>
    </r>
    <r>
      <rPr>
        <sz val="9"/>
        <color rgb="FF414042"/>
        <rFont val="Arial"/>
        <family val="2"/>
      </rPr>
      <t xml:space="preserve"> 5.0 Thriving People</t>
    </r>
  </si>
  <si>
    <r>
      <t xml:space="preserve">Management Approach and Procedures –  </t>
    </r>
    <r>
      <rPr>
        <sz val="9"/>
        <color rgb="FF414042"/>
        <rFont val="Arial"/>
        <family val="2"/>
      </rPr>
      <t>5.0 Thriving People</t>
    </r>
  </si>
  <si>
    <t>3rd Party ESG Assessment (via EcoVadis) - number of suppliers</t>
  </si>
  <si>
    <t>3rd Party ESG Assessment % of operational spend (%)</t>
  </si>
  <si>
    <t>Dexus maintained a strong balance sheet with pro forma gearing (look-through) at 32.0%, towards the lower end of our target range of 30–40%, while maintaining a conservative debt maturity profile and hedging levels.</t>
  </si>
  <si>
    <t>Achieved a Customer Net Promoter Score for the platform office, industrial and health portfolios of +44, driven by a focus on customer experience and engagement programs informed by the 2023 Customer Survey.</t>
  </si>
  <si>
    <t>Maintain a Customer Net Promoter Score for the platform office, industrial and health portfolios at or above +40.</t>
  </si>
  <si>
    <r>
      <t>Greenkey</t>
    </r>
    <r>
      <rPr>
        <sz val="11"/>
        <rFont val="Aptos Narrow"/>
        <family val="2"/>
      </rPr>
      <t>®</t>
    </r>
    <r>
      <rPr>
        <sz val="11"/>
        <rFont val="Arial"/>
        <family val="2"/>
        <scheme val="minor"/>
      </rPr>
      <t xml:space="preserve"> customer program expanded to more parts of the platform.</t>
    </r>
  </si>
  <si>
    <r>
      <t xml:space="preserve">Management Approach and Procedures – </t>
    </r>
    <r>
      <rPr>
        <sz val="9"/>
        <color rgb="FF414042"/>
        <rFont val="Arial"/>
        <family val="2"/>
      </rPr>
      <t>7.0 Enriched Environment</t>
    </r>
  </si>
  <si>
    <r>
      <rPr>
        <sz val="9"/>
        <color rgb="FF36BDB1"/>
        <rFont val="Arial"/>
        <family val="2"/>
      </rPr>
      <t xml:space="preserve">Management Approach and Procedures – </t>
    </r>
    <r>
      <rPr>
        <sz val="9"/>
        <color rgb="FF414042"/>
        <rFont val="Arial"/>
        <family val="2"/>
      </rPr>
      <t>7.0 Enriched Environment – Waste management</t>
    </r>
  </si>
  <si>
    <r>
      <rPr>
        <sz val="9"/>
        <color rgb="FF36BDB1"/>
        <rFont val="Arial"/>
        <family val="2"/>
      </rPr>
      <t>Management Approach and Procedures –</t>
    </r>
    <r>
      <rPr>
        <sz val="9"/>
        <color rgb="FF414042"/>
        <rFont val="Arial"/>
        <family val="2"/>
      </rPr>
      <t xml:space="preserve"> 7.0 Enriched Environment</t>
    </r>
  </si>
  <si>
    <r>
      <t xml:space="preserve">Management Approach and Procedures – </t>
    </r>
    <r>
      <rPr>
        <sz val="9"/>
        <color rgb="FF414042"/>
        <rFont val="Arial"/>
        <family val="2"/>
      </rPr>
      <t xml:space="preserve"> 7.0 Enriched Environment – 7.7 Evaluation and continuous improvement</t>
    </r>
  </si>
  <si>
    <r>
      <t xml:space="preserve">Management Approach and Procedures – </t>
    </r>
    <r>
      <rPr>
        <sz val="9"/>
        <color rgb="FF414042"/>
        <rFont val="Arial"/>
        <family val="2"/>
      </rPr>
      <t>7.0 Enriched Environment - 7.5 Resource efficiency</t>
    </r>
  </si>
  <si>
    <r>
      <t xml:space="preserve">Management Approach and Procedures – </t>
    </r>
    <r>
      <rPr>
        <sz val="9"/>
        <color rgb="FF414042"/>
        <rFont val="Arial"/>
        <family val="2"/>
      </rPr>
      <t>7.0 Enriched Environment – Waste Management</t>
    </r>
  </si>
  <si>
    <r>
      <t xml:space="preserve">Management Approach and Procedures – </t>
    </r>
    <r>
      <rPr>
        <sz val="9"/>
        <color rgb="FF262626"/>
        <rFont val="Arial"/>
        <family val="2"/>
      </rPr>
      <t xml:space="preserve">7.0 </t>
    </r>
    <r>
      <rPr>
        <sz val="9"/>
        <color rgb="FF414042"/>
        <rFont val="Arial"/>
        <family val="2"/>
      </rPr>
      <t>Enriched Environment – Waste Management</t>
    </r>
  </si>
  <si>
    <r>
      <t xml:space="preserve">Management Approach and Procedures – </t>
    </r>
    <r>
      <rPr>
        <sz val="9"/>
        <color rgb="FF414042"/>
        <rFont val="Arial"/>
        <family val="2"/>
      </rPr>
      <t>7.0 Enriched Environment – Hazardous Waste</t>
    </r>
  </si>
  <si>
    <r>
      <t xml:space="preserve">Management Approach and Procedures –  </t>
    </r>
    <r>
      <rPr>
        <sz val="9"/>
        <color rgb="FF262626"/>
        <rFont val="Arial"/>
        <family val="2"/>
      </rPr>
      <t xml:space="preserve">7.0 </t>
    </r>
    <r>
      <rPr>
        <sz val="9"/>
        <color rgb="FF414042"/>
        <rFont val="Arial"/>
        <family val="2"/>
      </rPr>
      <t>Enriched Environment – Water use</t>
    </r>
  </si>
  <si>
    <r>
      <t xml:space="preserve">Management Approach and Procedures – </t>
    </r>
    <r>
      <rPr>
        <sz val="9"/>
        <color rgb="FF414042"/>
        <rFont val="Arial"/>
        <family val="2"/>
      </rPr>
      <t xml:space="preserve"> 7.0 Enriched Environment</t>
    </r>
  </si>
  <si>
    <r>
      <t>Management Approach and Procedures –</t>
    </r>
    <r>
      <rPr>
        <sz val="9"/>
        <color rgb="FF414042"/>
        <rFont val="Arial"/>
        <family val="2"/>
      </rPr>
      <t xml:space="preserve"> 7.0 Enriched Environment – 7.7 Evaluation and continuous improvement</t>
    </r>
  </si>
  <si>
    <r>
      <t xml:space="preserve">Management Approach and Procedures – </t>
    </r>
    <r>
      <rPr>
        <sz val="9"/>
        <color rgb="FF414042"/>
        <rFont val="Arial"/>
        <family val="2"/>
      </rPr>
      <t>1.0 Corporate governance – Risk Team</t>
    </r>
  </si>
  <si>
    <r>
      <t>Management Approach and Procedures –</t>
    </r>
    <r>
      <rPr>
        <sz val="9"/>
        <color rgb="FF414042"/>
        <rFont val="Arial"/>
        <family val="2"/>
      </rPr>
      <t xml:space="preserve">  7.0 Enriched Environment</t>
    </r>
  </si>
  <si>
    <r>
      <t xml:space="preserve">Management Approach and Procedures – </t>
    </r>
    <r>
      <rPr>
        <sz val="9"/>
        <color rgb="FF414042"/>
        <rFont val="Arial"/>
        <family val="2"/>
      </rPr>
      <t>1.0 Corporate Governance – 1.6 Operational practices</t>
    </r>
  </si>
  <si>
    <r>
      <t>Management Approach and Procedures</t>
    </r>
    <r>
      <rPr>
        <sz val="9"/>
        <color rgb="FF414042"/>
        <rFont val="Arial"/>
        <family val="2"/>
      </rPr>
      <t xml:space="preserve"> </t>
    </r>
    <r>
      <rPr>
        <sz val="9"/>
        <color rgb="FF36BDB1"/>
        <rFont val="Arial"/>
        <family val="2"/>
      </rPr>
      <t xml:space="preserve">– </t>
    </r>
    <r>
      <rPr>
        <sz val="9"/>
        <color theme="1"/>
        <rFont val="Arial"/>
        <family val="2"/>
      </rPr>
      <t>1.0 Co</t>
    </r>
    <r>
      <rPr>
        <sz val="9"/>
        <color rgb="FF414042"/>
        <rFont val="Arial"/>
        <family val="2"/>
      </rPr>
      <t>rporate Governance – Risk Management Framework</t>
    </r>
  </si>
  <si>
    <r>
      <rPr>
        <sz val="9"/>
        <color rgb="FF36BDB1"/>
        <rFont val="Arial"/>
        <family val="2"/>
        <scheme val="minor"/>
      </rPr>
      <t xml:space="preserve">Management Approach and Procedures – </t>
    </r>
    <r>
      <rPr>
        <sz val="9"/>
        <color rgb="FF414042"/>
        <rFont val="Arial"/>
        <family val="2"/>
        <scheme val="minor"/>
      </rPr>
      <t>3.0 Climate Action</t>
    </r>
  </si>
  <si>
    <r>
      <rPr>
        <sz val="9"/>
        <color rgb="FF36BDB1"/>
        <rFont val="Arial"/>
        <family val="2"/>
        <scheme val="minor"/>
      </rPr>
      <t> Annual report –</t>
    </r>
    <r>
      <rPr>
        <sz val="9"/>
        <color theme="1"/>
        <rFont val="Arial"/>
        <family val="2"/>
        <scheme val="minor"/>
      </rPr>
      <t xml:space="preserve"> </t>
    </r>
    <r>
      <rPr>
        <sz val="9"/>
        <color rgb="FF414042"/>
        <rFont val="Arial"/>
        <family val="2"/>
        <scheme val="minor"/>
      </rPr>
      <t>Leading cities – pages 43, 45, 47-49</t>
    </r>
  </si>
  <si>
    <r>
      <rPr>
        <sz val="9"/>
        <color rgb="FF36BDB1"/>
        <rFont val="Arial"/>
        <family val="2"/>
        <scheme val="minor"/>
      </rPr>
      <t> Annual report –</t>
    </r>
    <r>
      <rPr>
        <sz val="9"/>
        <rFont val="Arial"/>
        <family val="2"/>
        <scheme val="minor"/>
      </rPr>
      <t xml:space="preserve"> </t>
    </r>
    <r>
      <rPr>
        <sz val="9"/>
        <color rgb="FF414042"/>
        <rFont val="Arial"/>
        <family val="2"/>
        <scheme val="minor"/>
      </rPr>
      <t>Leading cities – pages 5, 43, 45, 47-49</t>
    </r>
  </si>
  <si>
    <r>
      <rPr>
        <sz val="9"/>
        <color rgb="FF36BDB1"/>
        <rFont val="Arial"/>
        <family val="2"/>
        <scheme val="minor"/>
      </rPr>
      <t>Annual results Presentation –</t>
    </r>
    <r>
      <rPr>
        <sz val="9"/>
        <color theme="1"/>
        <rFont val="Arial"/>
        <family val="2"/>
        <scheme val="minor"/>
      </rPr>
      <t xml:space="preserve"> </t>
    </r>
    <r>
      <rPr>
        <sz val="9"/>
        <color rgb="FF414042"/>
        <rFont val="Arial"/>
        <family val="2"/>
        <scheme val="minor"/>
      </rPr>
      <t>pages 6, 16, 21</t>
    </r>
  </si>
  <si>
    <r>
      <rPr>
        <sz val="9"/>
        <color rgb="FF36BDB1"/>
        <rFont val="Arial"/>
        <family val="2"/>
        <scheme val="minor"/>
      </rPr>
      <t xml:space="preserve">Management Approach and Procedures – </t>
    </r>
    <r>
      <rPr>
        <sz val="9"/>
        <color rgb="FF414042"/>
        <rFont val="Arial"/>
        <family val="2"/>
        <scheme val="minor"/>
      </rPr>
      <t xml:space="preserve">7.0 Enriched Environment </t>
    </r>
  </si>
  <si>
    <r>
      <t>27.9%</t>
    </r>
    <r>
      <rPr>
        <vertAlign val="superscript"/>
        <sz val="10"/>
        <color rgb="FF414042"/>
        <rFont val="Arial"/>
        <family val="2"/>
        <scheme val="minor"/>
      </rPr>
      <t>(5)</t>
    </r>
  </si>
  <si>
    <r>
      <t>32.0%</t>
    </r>
    <r>
      <rPr>
        <vertAlign val="superscript"/>
        <sz val="10"/>
        <color rgb="FF414042"/>
        <rFont val="Arial"/>
        <family val="2"/>
        <scheme val="minor"/>
      </rPr>
      <t>(6)</t>
    </r>
  </si>
  <si>
    <t>(6). Pro forma gearing includes committed transactions post 30 June 2024. Look-through gearing as at 30 June 2024 was 32.6%.</t>
  </si>
  <si>
    <t xml:space="preserve">(5). Pro forma including proceeds and payments for transactions post 30 June 2023 that settled before 16 August 2023. Look-through gearing was 30.3% at 30 June 2023. </t>
  </si>
  <si>
    <r>
      <t>27.9</t>
    </r>
    <r>
      <rPr>
        <vertAlign val="superscript"/>
        <sz val="10"/>
        <color rgb="FF414042"/>
        <rFont val="Arial"/>
        <family val="2"/>
        <scheme val="minor"/>
      </rPr>
      <t>(3)</t>
    </r>
  </si>
  <si>
    <t>(4). Pro forma gearing includes committed transactions post 30 June 2024. Look-through gearing as at 30 June 2024 was 32.6%. Pro forma look-through gearing including Dexus's share of equity accounted co-investments in pooled funds was 33.3% as at 30 June 2024.</t>
  </si>
  <si>
    <r>
      <t>24.3</t>
    </r>
    <r>
      <rPr>
        <vertAlign val="superscript"/>
        <sz val="10"/>
        <color rgb="FF414042"/>
        <rFont val="Arial"/>
        <family val="2"/>
        <scheme val="minor"/>
      </rPr>
      <t>(2)</t>
    </r>
  </si>
  <si>
    <t>(2). Pro forma including proceeds and payments for transactions post 30 June 2020 that were expected to settle before 30 September 2020. Look-through gearing at 30 June 2020 was 26.3%.</t>
  </si>
  <si>
    <t>(3). Pro forma gearing including proceeds and payments for transactions post 30 June 2023 that settled before 16 August 2023. Look-though gearing was 30.3% at 30 June 2023.</t>
  </si>
  <si>
    <t>3rd Party ESG Risk Screening % of total spend (%)</t>
  </si>
  <si>
    <r>
      <t>32.0</t>
    </r>
    <r>
      <rPr>
        <vertAlign val="superscript"/>
        <sz val="10"/>
        <color rgb="FF414042"/>
        <rFont val="Arial"/>
        <family val="2"/>
        <scheme val="minor"/>
      </rPr>
      <t>(4)</t>
    </r>
  </si>
  <si>
    <t>Dexus Convenience REIT portfolio – Absolute inventory</t>
  </si>
  <si>
    <t>(5). FY24 data has been independently assured.</t>
  </si>
  <si>
    <t>(1). FY08 is the base year for energy, water and greenhouse gas emissions. FY12 is the base year for waste diversion from landfill.</t>
  </si>
  <si>
    <t>(2). Properties under landlord control for FY23 and FY24 periods.</t>
  </si>
  <si>
    <t>(1). Data collected under APN Property Group prior to Dexus ownership.</t>
  </si>
  <si>
    <t>(1). Total Operating Segment Revenue.</t>
  </si>
  <si>
    <t>(1). Total supplier spend is the total procurable spend from Dexus’s financial system. It excludes spend with non-Suppliers including Government Departments, utility companies, leasing agents and investment managers.</t>
  </si>
  <si>
    <t>(2). Operational spend is a sub-set of total supplier spend related to the management of assets.</t>
  </si>
  <si>
    <t>(3). Total suppliers are the active number of suppliers in our financial system, Yardi. Suppliers have records at payment level, which is higher than a tax id count.</t>
  </si>
  <si>
    <t>(5). Net Promoter Score is based on a range of -100 to +100 using supplier feedback via a survey.</t>
  </si>
  <si>
    <t>(6). Risk screening was introduced in FY24 to take a risk based approach to screening sustainability risks, using EcoVadis IQ. Very high and high risk suppliers have a further risk assessment process.</t>
  </si>
  <si>
    <t xml:space="preserve">(7). Suppliers attesting that they follow the Dexus Supplier Code of conduct on an annual basis, meeting the Dexus pre-qualification standard, using supplier responses in Rapid. </t>
  </si>
  <si>
    <t>(8). Risk assessments are evidence-based and validated assessments of sustainability risks, using EcoVadis Survey. The assessments are a starting point to collaborate with suppliers to implement corrective actions to enhance their management of sustainability risks.</t>
  </si>
  <si>
    <t>(9). Individuals who work on-site at Dexus managed assets are engaged in surveys and spot checks using Rapid.</t>
  </si>
  <si>
    <t>(11). In depth internal audits focused on risks in the supply chain, including the sub-set of modern slavery audits, as completed by a Big 4 accounting firm or independent certifying body.</t>
  </si>
  <si>
    <t>(4). Critical suppliers are material outsourced suppliers whose failure could significantly impact the operations of the business. Critical suppliers are retained on a centralised Supplier List. In FY24, we updated the definition to be risk based against new defined thresholds and now consider critical suppliers across all of Dexus. So the % of spend is against total spend in FY24, while it is against operational spend for FY23 and previous years.</t>
  </si>
  <si>
    <r>
      <t>FY20</t>
    </r>
    <r>
      <rPr>
        <b/>
        <vertAlign val="superscript"/>
        <sz val="10"/>
        <color theme="0"/>
        <rFont val="Arial"/>
        <family val="2"/>
        <scheme val="minor"/>
      </rPr>
      <t>(1)</t>
    </r>
    <r>
      <rPr>
        <b/>
        <sz val="10"/>
        <color theme="0"/>
        <rFont val="Arial"/>
        <family val="2"/>
        <scheme val="minor"/>
      </rPr>
      <t> </t>
    </r>
  </si>
  <si>
    <t xml:space="preserve">Ongoing commitment to reduce energy intensity by 10% across the platform managed office portfolio by FY25 against a 2019 baseline. </t>
  </si>
  <si>
    <t>Office energy intensity remains steady at 10.0% below the 2019 baseline as gains from energy efficiency activities are balanced by increasing levels of physical occupancy and influenced by changes to the portfolio under management.</t>
  </si>
  <si>
    <t>Looking beyond net zero to amplify impact across our value chain including our 1.5‑ degree decarbonisation journey and 2030 goals.</t>
  </si>
  <si>
    <t>Maintained sourcing of 100% renewable electricity purchasing for our platform managed portfolio and advancing uptake of energy efficiency, electrification, solar and battery storage.</t>
  </si>
  <si>
    <t>Barring unforeseen circumstances for the 12 months ended 30 June 2024: 
- Dexus expects distributions of circa 48.0 cents per security, below the 51.6 cents per security delivered in FY23, predominantly driven by lower trading profits
- AFFO excluding trading profits is expected to be broadly in line with that delivered in FY23</t>
  </si>
  <si>
    <t>For the 12 months ended 30 June 2024, Dexus delivered:
- AFFO and distributions of 48.0 cents per security, in line with guidance
- AFFO excluding trading profits of $506.0 million, 0.2% above that delivered in FY23</t>
  </si>
  <si>
    <t>Female representation across senior management and executive roles was 34.2% at 30 June 2024. We remain committed to our target and are reviewing our approach to achieving meaningful long‑term change.</t>
  </si>
  <si>
    <t>Launched a new Dexus purpose and values following consultation with the Board and a diverse range of employee groups. Commenced embedding our culture in an interactive way with our people.</t>
  </si>
  <si>
    <t>Continued commitment to gender equity and our gender diversity targets including the achievement of gender balance (40:40:20) in senior management and executive roles by FY25.</t>
  </si>
  <si>
    <t xml:space="preserve">Maintain a Customer Net Promoter Score for the platform office, industrial and health portfolios at or above +40. </t>
  </si>
  <si>
    <t xml:space="preserve">Continue to support customer wellbeing by delivering initiatives such as a WELL health and safety portfolio certification. </t>
  </si>
  <si>
    <t xml:space="preserve">Continue to progress the delivery of our Reflect RAP and set the next Dexus RAP. </t>
  </si>
  <si>
    <t xml:space="preserve">We launched our second RAP which was endorsed by Reconciliation Australia. The new Reflect RAP aligns to Dexus’s purpose, values, core business and priorities. </t>
  </si>
  <si>
    <t xml:space="preserve">Implement EcoVadis supplier verification across preferred suppliers, targeting coverage of 80% of preferred supplier spend engaged on the platform by FY24. </t>
  </si>
  <si>
    <t xml:space="preserve">Achieve a 4 star NABERS Waste average rating across our platform office portfolio by FY25. </t>
  </si>
  <si>
    <t>Continue to implement ESG risk screening and assessment programs using EcoVadis, targeting risk assessments for over 100 key suppliers.</t>
  </si>
  <si>
    <t>Deliver on our FY21 commitment to achieve a 4 star NABERS Waste average rating across the platform office portfolio by FY25.</t>
  </si>
  <si>
    <t>100% of electricity needs sourced from renewables (RE100)</t>
  </si>
  <si>
    <r>
      <rPr>
        <sz val="9"/>
        <color rgb="FF36BDB1"/>
        <rFont val="Arial"/>
        <family val="2"/>
        <scheme val="minor"/>
      </rPr>
      <t xml:space="preserve">Sustainability Data Pack – </t>
    </r>
    <r>
      <rPr>
        <sz val="9"/>
        <color rgb="FF414042"/>
        <rFont val="Arial"/>
        <family val="2"/>
        <scheme val="minor"/>
      </rPr>
      <t xml:space="preserve">Supply Chain </t>
    </r>
  </si>
  <si>
    <r>
      <t xml:space="preserve">Sustainability Data Pack – </t>
    </r>
    <r>
      <rPr>
        <sz val="9"/>
        <color rgb="FF414042"/>
        <rFont val="Arial"/>
        <family val="2"/>
      </rPr>
      <t>GRI Index</t>
    </r>
  </si>
  <si>
    <r>
      <rPr>
        <sz val="9"/>
        <color rgb="FF36BDB1"/>
        <rFont val="Arial"/>
        <family val="2"/>
      </rPr>
      <t xml:space="preserve">Management Approach and Procedures – </t>
    </r>
    <r>
      <rPr>
        <sz val="9"/>
        <color rgb="FF414042"/>
        <rFont val="Arial"/>
        <family val="2"/>
      </rPr>
      <t>page 1</t>
    </r>
  </si>
  <si>
    <r>
      <t xml:space="preserve">Management Approach and Procedures – </t>
    </r>
    <r>
      <rPr>
        <sz val="9"/>
        <color rgb="FF414042"/>
        <rFont val="Arial"/>
        <family val="2"/>
      </rPr>
      <t xml:space="preserve"> entire document</t>
    </r>
  </si>
  <si>
    <r>
      <t>Annual Report –</t>
    </r>
    <r>
      <rPr>
        <sz val="9"/>
        <color rgb="FF414042"/>
        <rFont val="Arial"/>
        <family val="2"/>
      </rPr>
      <t xml:space="preserve"> pages 31, 39, 53, 59, 63, 73, 77 – Board Focus</t>
    </r>
  </si>
  <si>
    <r>
      <rPr>
        <sz val="9"/>
        <color rgb="FF36BDB1"/>
        <rFont val="Arial"/>
        <family val="2"/>
        <scheme val="minor"/>
      </rPr>
      <t xml:space="preserve">Annual Report – </t>
    </r>
    <r>
      <rPr>
        <sz val="9"/>
        <color rgb="FF414042"/>
        <rFont val="Arial"/>
        <family val="2"/>
        <scheme val="minor"/>
      </rPr>
      <t>pages 53, 90 – Board Focus &amp; Remuneration Report</t>
    </r>
  </si>
  <si>
    <r>
      <rPr>
        <sz val="9"/>
        <color rgb="FF36BDB1"/>
        <rFont val="Arial"/>
        <family val="2"/>
      </rPr>
      <t xml:space="preserve">Sustainability Data Pack – </t>
    </r>
    <r>
      <rPr>
        <sz val="9"/>
        <color rgb="FF414042"/>
        <rFont val="Arial"/>
        <family val="2"/>
      </rPr>
      <t>People &amp; Capabilities – Recruitment and Retention</t>
    </r>
  </si>
  <si>
    <r>
      <t>Management Approach and Procedures –</t>
    </r>
    <r>
      <rPr>
        <sz val="9"/>
        <color rgb="FF414042"/>
        <rFont val="Arial"/>
        <family val="2"/>
      </rPr>
      <t xml:space="preserve"> 6.0 Leading Cities – 6.5 Stakeholder engagement</t>
    </r>
  </si>
  <si>
    <r>
      <t>Management Approach and Procedures –</t>
    </r>
    <r>
      <rPr>
        <sz val="9"/>
        <color rgb="FF414042"/>
        <rFont val="Arial"/>
        <family val="2"/>
      </rPr>
      <t xml:space="preserve"> 6.0 Leading Cities - 6.5 Stakeholder engagement</t>
    </r>
  </si>
  <si>
    <r>
      <t>Dexus website</t>
    </r>
    <r>
      <rPr>
        <sz val="9"/>
        <color rgb="FF414042"/>
        <rFont val="Arial"/>
        <family val="2"/>
        <scheme val="minor"/>
      </rPr>
      <t xml:space="preserve"> </t>
    </r>
    <r>
      <rPr>
        <sz val="9"/>
        <color rgb="FF36BDB1"/>
        <rFont val="Arial"/>
        <family val="2"/>
        <scheme val="minor"/>
      </rPr>
      <t>–</t>
    </r>
    <r>
      <rPr>
        <sz val="9"/>
        <color rgb="FF414042"/>
        <rFont val="Arial"/>
        <family val="2"/>
        <scheme val="minor"/>
      </rPr>
      <t xml:space="preserve"> Discover Dexus – Sustainability – Sustainability performance</t>
    </r>
  </si>
  <si>
    <r>
      <rPr>
        <sz val="9"/>
        <color rgb="FF36BDB1"/>
        <rFont val="Arial"/>
        <family val="2"/>
      </rPr>
      <t xml:space="preserve">Sustainability Data Pack – </t>
    </r>
    <r>
      <rPr>
        <sz val="9"/>
        <color rgb="FF414042"/>
        <rFont val="Arial"/>
        <family val="2"/>
      </rPr>
      <t>Climate Action</t>
    </r>
  </si>
  <si>
    <t>Fiscal Year 2024 (1 July 2023 – 30 June 2024)</t>
  </si>
  <si>
    <t>Reporting Cycle is annual, period ending 30 June 2024.</t>
  </si>
  <si>
    <r>
      <t xml:space="preserve">Annual Report – </t>
    </r>
    <r>
      <rPr>
        <sz val="9"/>
        <color rgb="FF414042"/>
        <rFont val="Arial"/>
        <family val="2"/>
      </rPr>
      <t>Cover - page 1 – About this report</t>
    </r>
  </si>
  <si>
    <r>
      <t>Annual Report –</t>
    </r>
    <r>
      <rPr>
        <sz val="9"/>
        <color rgb="FF414042"/>
        <rFont val="Arial"/>
        <family val="2"/>
      </rPr>
      <t xml:space="preserve"> Cover – page 1 – About this report</t>
    </r>
  </si>
  <si>
    <r>
      <t>Annual Report –</t>
    </r>
    <r>
      <rPr>
        <sz val="9"/>
        <color rgb="FF414042"/>
        <rFont val="Arial"/>
        <family val="2"/>
      </rPr>
      <t xml:space="preserve"> page 191 – Making Contact
</t>
    </r>
    <r>
      <rPr>
        <sz val="9"/>
        <color rgb="FF36BDB1"/>
        <rFont val="Arial"/>
        <family val="2"/>
      </rPr>
      <t xml:space="preserve">Dexus Website – </t>
    </r>
    <r>
      <rPr>
        <sz val="9"/>
        <color rgb="FF414042"/>
        <rFont val="Arial"/>
        <family val="2"/>
      </rPr>
      <t>https://www.dexus.com/get-in-touch</t>
    </r>
  </si>
  <si>
    <r>
      <t xml:space="preserve">Annual Report – </t>
    </r>
    <r>
      <rPr>
        <sz val="9"/>
        <color rgb="FF414042"/>
        <rFont val="Arial"/>
        <family val="2"/>
      </rPr>
      <t>page 201 – Report Scope</t>
    </r>
  </si>
  <si>
    <r>
      <t xml:space="preserve">Annual Report – </t>
    </r>
    <r>
      <rPr>
        <sz val="9"/>
        <color rgb="FF414042"/>
        <rFont val="Arial"/>
        <family val="2"/>
      </rPr>
      <t>pages 194-5 – Integrated Report Content Elements Index</t>
    </r>
  </si>
  <si>
    <t>PwC is an independent auditor engaged by Dexus to audit Dexus’s financial reports and provide an Independent Limited Assurance Report over key aspects of Dexus’s 2024 Sustainability Data as reported in the 2024 Annual Report and in the online reporting suite on the Dexus website.</t>
  </si>
  <si>
    <r>
      <t xml:space="preserve">Management Approach and Procedures – </t>
    </r>
    <r>
      <rPr>
        <sz val="9"/>
        <color rgb="FF414042"/>
        <rFont val="Arial"/>
        <family val="2"/>
      </rPr>
      <t>2.0 Customer Prosperity and 4.0 Enhancing Communities</t>
    </r>
  </si>
  <si>
    <r>
      <t xml:space="preserve">Sustainability Data Pack – </t>
    </r>
    <r>
      <rPr>
        <sz val="9"/>
        <color rgb="FF414042"/>
        <rFont val="Arial"/>
        <family val="2"/>
      </rPr>
      <t>Customer Experience, Supply chain, Community Investments</t>
    </r>
  </si>
  <si>
    <r>
      <t xml:space="preserve">Management Approach and Procedures – </t>
    </r>
    <r>
      <rPr>
        <sz val="9"/>
        <color rgb="FF414042"/>
        <rFont val="Arial"/>
        <family val="2"/>
      </rPr>
      <t>2.0 Customer Prosperity, 4.0 Enhancing Communities and 8.0 Supply Chain</t>
    </r>
  </si>
  <si>
    <r>
      <t>Management Approach and Procedures –</t>
    </r>
    <r>
      <rPr>
        <sz val="9"/>
        <color rgb="FF262626"/>
        <rFont val="Arial"/>
        <family val="2"/>
      </rPr>
      <t xml:space="preserve"> </t>
    </r>
    <r>
      <rPr>
        <sz val="9"/>
        <color rgb="FF414042"/>
        <rFont val="Arial"/>
        <family val="2"/>
      </rPr>
      <t>5.0 Thriving People</t>
    </r>
  </si>
  <si>
    <r>
      <rPr>
        <sz val="9"/>
        <color rgb="FF36BDB1"/>
        <rFont val="Arial"/>
        <family val="2"/>
      </rPr>
      <t xml:space="preserve">Sustainability Data Pack – </t>
    </r>
    <r>
      <rPr>
        <sz val="9"/>
        <color rgb="FF414042"/>
        <rFont val="Arial"/>
        <family val="2"/>
      </rPr>
      <t>People &amp; Capabilities</t>
    </r>
  </si>
  <si>
    <r>
      <rPr>
        <sz val="9"/>
        <color rgb="FF36BDB1"/>
        <rFont val="Arial"/>
        <family val="2"/>
      </rPr>
      <t xml:space="preserve">Sustainability Data Pack – </t>
    </r>
    <r>
      <rPr>
        <sz val="9"/>
        <color rgb="FF414042"/>
        <rFont val="Arial"/>
        <family val="2"/>
      </rPr>
      <t>Foundations – Materials</t>
    </r>
  </si>
  <si>
    <r>
      <rPr>
        <sz val="9"/>
        <color rgb="FF36BDB1"/>
        <rFont val="Arial"/>
        <family val="2"/>
      </rPr>
      <t xml:space="preserve">Sustainability Data Pack – </t>
    </r>
    <r>
      <rPr>
        <sz val="9"/>
        <color rgb="FF414042"/>
        <rFont val="Arial"/>
        <family val="2"/>
      </rPr>
      <t xml:space="preserve">Climate Action – Air emissions </t>
    </r>
  </si>
  <si>
    <r>
      <t xml:space="preserve">Sustainability Data Pack – </t>
    </r>
    <r>
      <rPr>
        <sz val="9"/>
        <color rgb="FF414042"/>
        <rFont val="Arial"/>
        <family val="2"/>
      </rPr>
      <t>Climate Action – GHG Emissions</t>
    </r>
  </si>
  <si>
    <r>
      <rPr>
        <sz val="9"/>
        <color rgb="FF36BDB1"/>
        <rFont val="Arial"/>
        <family val="2"/>
      </rPr>
      <t xml:space="preserve">Sustainability Data Pack – </t>
    </r>
    <r>
      <rPr>
        <sz val="9"/>
        <color rgb="FF414042"/>
        <rFont val="Arial"/>
        <family val="2"/>
      </rPr>
      <t>Climate Action – Greenhouse gas emissions by gas type</t>
    </r>
  </si>
  <si>
    <r>
      <t xml:space="preserve">Management Approach and Procedures – </t>
    </r>
    <r>
      <rPr>
        <sz val="9"/>
        <color rgb="FF262626"/>
        <rFont val="Arial"/>
        <family val="2"/>
      </rPr>
      <t xml:space="preserve">8.0 </t>
    </r>
    <r>
      <rPr>
        <sz val="9"/>
        <color rgb="FF414042"/>
        <rFont val="Arial"/>
        <family val="2"/>
      </rPr>
      <t xml:space="preserve">Supply Chain </t>
    </r>
  </si>
  <si>
    <r>
      <rPr>
        <sz val="9"/>
        <color rgb="FF36BDB1"/>
        <rFont val="Arial"/>
        <family val="2"/>
      </rPr>
      <t xml:space="preserve">Sustainability Data Pack – </t>
    </r>
    <r>
      <rPr>
        <sz val="9"/>
        <color rgb="FF414042"/>
        <rFont val="Arial"/>
        <family val="2"/>
      </rPr>
      <t>Foundations – Supply Chain</t>
    </r>
  </si>
  <si>
    <t>(1). FY24 data has been independently assured.</t>
  </si>
  <si>
    <r>
      <t>Sustainability Data Pack –</t>
    </r>
    <r>
      <rPr>
        <sz val="9"/>
        <color rgb="FF414042"/>
        <rFont val="Arial"/>
        <family val="2"/>
      </rPr>
      <t xml:space="preserve"> Foundations – Materials, FY24 Operational waste by stream </t>
    </r>
  </si>
  <si>
    <r>
      <rPr>
        <sz val="9"/>
        <color rgb="FF36BDB1"/>
        <rFont val="Arial"/>
        <family val="2"/>
      </rPr>
      <t xml:space="preserve">Sustainability Data Pack – </t>
    </r>
    <r>
      <rPr>
        <sz val="9"/>
        <color rgb="FF414042"/>
        <rFont val="Arial"/>
        <family val="2"/>
      </rPr>
      <t>Foundations – Materials, FY24 Operational waste and Recycling by stream</t>
    </r>
  </si>
  <si>
    <r>
      <rPr>
        <sz val="9"/>
        <color rgb="FF36BDB1"/>
        <rFont val="Arial"/>
        <family val="2"/>
      </rPr>
      <t xml:space="preserve">Sustainability Data Pack – </t>
    </r>
    <r>
      <rPr>
        <sz val="9"/>
        <color rgb="FF414042"/>
        <rFont val="Arial"/>
        <family val="2"/>
      </rPr>
      <t>Climate Action – Water</t>
    </r>
  </si>
  <si>
    <r>
      <t>Sustainability Data Pack –</t>
    </r>
    <r>
      <rPr>
        <sz val="9"/>
        <color rgb="FF414042"/>
        <rFont val="Arial"/>
        <family val="2"/>
        <scheme val="minor"/>
      </rPr>
      <t xml:space="preserve"> </t>
    </r>
    <r>
      <rPr>
        <sz val="9"/>
        <color rgb="FF262626"/>
        <rFont val="Arial"/>
        <family val="2"/>
        <scheme val="minor"/>
      </rPr>
      <t>Climate Action – Water</t>
    </r>
  </si>
  <si>
    <r>
      <rPr>
        <sz val="9"/>
        <color rgb="FF36BDB1"/>
        <rFont val="Arial"/>
        <family val="2"/>
      </rPr>
      <t xml:space="preserve">Sustainability Data Pack – </t>
    </r>
    <r>
      <rPr>
        <sz val="9"/>
        <color rgb="FF414042"/>
        <rFont val="Arial"/>
        <family val="2"/>
      </rPr>
      <t>Foundations – Green Building Certifications</t>
    </r>
  </si>
  <si>
    <r>
      <rPr>
        <sz val="9"/>
        <color rgb="FF36BDB1"/>
        <rFont val="Arial"/>
        <family val="2"/>
      </rPr>
      <t xml:space="preserve">Sustainability Data Pack – </t>
    </r>
    <r>
      <rPr>
        <sz val="9"/>
        <color rgb="FF414042"/>
        <rFont val="Arial"/>
        <family val="2"/>
      </rPr>
      <t>Climate Action – Energy</t>
    </r>
  </si>
  <si>
    <t>Absentee Rate (AR) – the number of personal leave days per full time equivalent workers employed is calculated as follows: Absentee Rate = (Total number of Personal Leave days taken) / (Closing FTE).</t>
  </si>
  <si>
    <r>
      <rPr>
        <sz val="9"/>
        <color rgb="FF36BDB1"/>
        <rFont val="Arial"/>
        <family val="2"/>
      </rPr>
      <t>Management Approach and Procedures –</t>
    </r>
    <r>
      <rPr>
        <sz val="9"/>
        <color rgb="FF414042"/>
        <rFont val="Arial"/>
        <family val="2"/>
      </rPr>
      <t xml:space="preserve"> 5.0 Thriving People</t>
    </r>
  </si>
  <si>
    <t>(2). Commenced reporting in FY24.</t>
  </si>
  <si>
    <r>
      <t>Annual Report –</t>
    </r>
    <r>
      <rPr>
        <sz val="9"/>
        <color rgb="FF414042"/>
        <rFont val="Arial"/>
        <family val="2"/>
        <scheme val="minor"/>
      </rPr>
      <t xml:space="preserve"> page 52 – Thriving People: Safety audit score across Dexus workspaces</t>
    </r>
  </si>
  <si>
    <r>
      <t xml:space="preserve">Management Approach and Procedures – </t>
    </r>
    <r>
      <rPr>
        <sz val="9"/>
        <color rgb="FF414042"/>
        <rFont val="Arial"/>
        <family val="2"/>
      </rPr>
      <t>2.0 Customers Prosperity</t>
    </r>
  </si>
  <si>
    <r>
      <rPr>
        <sz val="9"/>
        <color rgb="FF36BDB1"/>
        <rFont val="Arial"/>
        <family val="2"/>
      </rPr>
      <t xml:space="preserve">Sustainability Approach and Data Pack – </t>
    </r>
    <r>
      <rPr>
        <sz val="9"/>
        <color rgb="FF414042"/>
        <rFont val="Arial"/>
        <family val="2"/>
      </rPr>
      <t>People &amp; Capabilities – Work, Health, and Safety</t>
    </r>
  </si>
  <si>
    <r>
      <t>Annual Report –</t>
    </r>
    <r>
      <rPr>
        <sz val="9"/>
        <color rgb="FF414042"/>
        <rFont val="Arial"/>
        <family val="2"/>
      </rPr>
      <t xml:space="preserve"> pages 52-57 – Thriving people</t>
    </r>
  </si>
  <si>
    <r>
      <t xml:space="preserve">Management Approach and Procedures – </t>
    </r>
    <r>
      <rPr>
        <sz val="9"/>
        <color rgb="FF414042"/>
        <rFont val="Arial"/>
        <family val="2"/>
      </rPr>
      <t>2.0 Customer Prosperity - 2.2 Management framework and 2.3 Management practices</t>
    </r>
  </si>
  <si>
    <r>
      <t xml:space="preserve">Management Approach and Procedures – </t>
    </r>
    <r>
      <rPr>
        <sz val="9"/>
        <color rgb="FF414042"/>
        <rFont val="Arial"/>
        <family val="2"/>
      </rPr>
      <t xml:space="preserve">2.0 Customer Prosperity – Maintaining safe buildings for customers, occupants and visitors </t>
    </r>
  </si>
  <si>
    <r>
      <rPr>
        <sz val="9"/>
        <color rgb="FF36BDB1"/>
        <rFont val="Arial"/>
        <family val="2"/>
      </rPr>
      <t xml:space="preserve">Management Approach and Procedures – </t>
    </r>
    <r>
      <rPr>
        <sz val="9"/>
        <color rgb="FF414042"/>
        <rFont val="Arial"/>
        <family val="2"/>
      </rPr>
      <t>5.0 Thriving People</t>
    </r>
  </si>
  <si>
    <r>
      <t xml:space="preserve">Management Approach and Procedures – </t>
    </r>
    <r>
      <rPr>
        <sz val="9"/>
        <color rgb="FF414042"/>
        <rFont val="Arial"/>
        <family val="2"/>
      </rPr>
      <t>2.0 Customer Prosperity</t>
    </r>
  </si>
  <si>
    <t>There were no legal actions brought against Dexus for anti-competitive, anti-trust or monopoly practices in FY24</t>
  </si>
  <si>
    <t>(2). Total Operating Segment Revenue.</t>
  </si>
  <si>
    <r>
      <t xml:space="preserve">Sustainability Data Pack – </t>
    </r>
    <r>
      <rPr>
        <sz val="9"/>
        <color rgb="FF414042"/>
        <rFont val="Arial"/>
        <family val="2"/>
      </rPr>
      <t>People &amp; Capabilities – Work health and safety – Employee relations matters</t>
    </r>
  </si>
  <si>
    <r>
      <t>Dexus website –</t>
    </r>
    <r>
      <rPr>
        <sz val="9"/>
        <color rgb="FF000000"/>
        <rFont val="Arial"/>
        <family val="2"/>
        <scheme val="minor"/>
      </rPr>
      <t xml:space="preserve"> </t>
    </r>
    <r>
      <rPr>
        <sz val="9"/>
        <color rgb="FF414042"/>
        <rFont val="Arial"/>
        <family val="2"/>
        <scheme val="minor"/>
      </rPr>
      <t>Corporate Governance – Policies - Employee Code of Conduct</t>
    </r>
  </si>
  <si>
    <r>
      <t>Management Approach and Procedures –</t>
    </r>
    <r>
      <rPr>
        <sz val="9"/>
        <color rgb="FF414042"/>
        <rFont val="Arial"/>
        <family val="2"/>
      </rPr>
      <t xml:space="preserve"> 1.0 Corporate governance – Conflicts of interest</t>
    </r>
  </si>
  <si>
    <r>
      <rPr>
        <sz val="9"/>
        <color rgb="FF36BDB1"/>
        <rFont val="Arial"/>
        <family val="2"/>
      </rPr>
      <t xml:space="preserve">Management Approach and Procedures – </t>
    </r>
    <r>
      <rPr>
        <sz val="9"/>
        <color rgb="FF414042"/>
        <rFont val="Arial"/>
        <family val="2"/>
      </rPr>
      <t>6.0 Leading Cities</t>
    </r>
  </si>
  <si>
    <r>
      <rPr>
        <sz val="9"/>
        <color rgb="FF36BDB1"/>
        <rFont val="Arial"/>
        <family val="2"/>
      </rPr>
      <t xml:space="preserve">Management Approach and Procedures – </t>
    </r>
    <r>
      <rPr>
        <sz val="9"/>
        <color rgb="FF414042"/>
        <rFont val="Arial"/>
        <family val="2"/>
      </rPr>
      <t xml:space="preserve"> 2.0 Customer Prosperity and 4.0 Enhancing Communities</t>
    </r>
  </si>
  <si>
    <r>
      <rPr>
        <sz val="9"/>
        <color rgb="FF36BDB1"/>
        <rFont val="Arial"/>
        <family val="2"/>
      </rPr>
      <t>Sustainability Data Pack –</t>
    </r>
    <r>
      <rPr>
        <sz val="9"/>
        <color rgb="FF414042"/>
        <rFont val="Arial"/>
        <family val="2"/>
      </rPr>
      <t xml:space="preserve"> Climate Action – Performance towards commitments</t>
    </r>
  </si>
  <si>
    <r>
      <rPr>
        <sz val="9"/>
        <color rgb="FF36BDB1"/>
        <rFont val="Arial"/>
        <family val="2"/>
      </rPr>
      <t>Sustainability Data Pack</t>
    </r>
    <r>
      <rPr>
        <sz val="9"/>
        <color rgb="FF414042"/>
        <rFont val="Arial"/>
        <family val="2"/>
      </rPr>
      <t xml:space="preserve"> </t>
    </r>
    <r>
      <rPr>
        <sz val="9"/>
        <color rgb="FF36BDB1"/>
        <rFont val="Arial"/>
        <family val="2"/>
      </rPr>
      <t>–</t>
    </r>
    <r>
      <rPr>
        <sz val="9"/>
        <color rgb="FF414042"/>
        <rFont val="Arial"/>
        <family val="2"/>
      </rPr>
      <t xml:space="preserve"> Customer Experience, Supply chain, Community Investments</t>
    </r>
  </si>
  <si>
    <r>
      <t xml:space="preserve">Annual Report – </t>
    </r>
    <r>
      <rPr>
        <sz val="9"/>
        <color rgb="FF414042"/>
        <rFont val="Arial"/>
        <family val="2"/>
      </rPr>
      <t xml:space="preserve"> pages 30-37 – Financial Performance</t>
    </r>
  </si>
  <si>
    <r>
      <t xml:space="preserve">Annual Report –  </t>
    </r>
    <r>
      <rPr>
        <sz val="9"/>
        <color rgb="FF414042"/>
        <rFont val="Arial"/>
        <family val="2"/>
      </rPr>
      <t>pages 2-3 – FY24 highlights</t>
    </r>
  </si>
  <si>
    <r>
      <t xml:space="preserve">Corporate Governance Statement – </t>
    </r>
    <r>
      <rPr>
        <sz val="9"/>
        <color rgb="FF414042"/>
        <rFont val="Arial"/>
        <family val="2"/>
      </rPr>
      <t>page 17 – Principle 7 – Recognise and manage risk</t>
    </r>
  </si>
  <si>
    <r>
      <t xml:space="preserve">Corporate Governance Statement – </t>
    </r>
    <r>
      <rPr>
        <sz val="9"/>
        <color rgb="FF414042"/>
        <rFont val="Arial"/>
        <family val="2"/>
      </rPr>
      <t>page 17 – Principle 7: Recognise and manage risk</t>
    </r>
  </si>
  <si>
    <r>
      <t xml:space="preserve">Corporate Governance Statement – </t>
    </r>
    <r>
      <rPr>
        <sz val="9"/>
        <color rgb="FF414042"/>
        <rFont val="Arial"/>
        <family val="2"/>
        <scheme val="minor"/>
      </rPr>
      <t>page 12 –  3.5 Sustainability and responsible investment</t>
    </r>
  </si>
  <si>
    <r>
      <t>Corporate Governance Statement –</t>
    </r>
    <r>
      <rPr>
        <sz val="9"/>
        <color rgb="FF414042"/>
        <rFont val="Arial"/>
        <family val="2"/>
      </rPr>
      <t xml:space="preserve"> page 17 – Principle 7: Recognise and manage risk</t>
    </r>
  </si>
  <si>
    <r>
      <t xml:space="preserve">Corporate Governance Statement – </t>
    </r>
    <r>
      <rPr>
        <sz val="9"/>
        <color rgb="FF414042"/>
        <rFont val="Arial"/>
        <family val="2"/>
      </rPr>
      <t>page 18 – Principle 8: Remunerate fairly and responsibly</t>
    </r>
  </si>
  <si>
    <r>
      <t>Corporate Governance Statement –</t>
    </r>
    <r>
      <rPr>
        <sz val="9"/>
        <color rgb="FF414042"/>
        <rFont val="Arial"/>
        <family val="2"/>
      </rPr>
      <t xml:space="preserve"> page 18 – Principle 8: Remunerate fairly and responsibly</t>
    </r>
  </si>
  <si>
    <r>
      <t>Corporate Governance Statement –</t>
    </r>
    <r>
      <rPr>
        <sz val="9"/>
        <color rgb="FF414042"/>
        <rFont val="Arial"/>
        <family val="2"/>
      </rPr>
      <t xml:space="preserve"> page 16 – Principle 6: Respect the rights of security holders</t>
    </r>
  </si>
  <si>
    <r>
      <t xml:space="preserve">Corporate Governance Statement – </t>
    </r>
    <r>
      <rPr>
        <sz val="9"/>
        <color rgb="FF414042"/>
        <rFont val="Arial"/>
        <family val="2"/>
      </rPr>
      <t>page 14 – Sub-Section: 4.1 Board Audit Committee</t>
    </r>
  </si>
  <si>
    <r>
      <t xml:space="preserve">Corporate Governance Statement – </t>
    </r>
    <r>
      <rPr>
        <sz val="9"/>
        <color rgb="FF414042"/>
        <rFont val="Arial"/>
        <family val="2"/>
      </rPr>
      <t>page 17 – Principle 7: Recognise and manage risk – 7.2 Risk management</t>
    </r>
  </si>
  <si>
    <r>
      <t>Corporate Governance Statement –</t>
    </r>
    <r>
      <rPr>
        <sz val="9"/>
        <color rgb="FF414042"/>
        <rFont val="Arial"/>
        <family val="2"/>
        <scheme val="minor"/>
      </rPr>
      <t xml:space="preserve"> page 10 – Principle 2: Structure the Board to be effective and add value – 2.8 Access to training and information</t>
    </r>
  </si>
  <si>
    <r>
      <t>Corporate Governance Statement –</t>
    </r>
    <r>
      <rPr>
        <sz val="9"/>
        <color rgb="FF414042"/>
        <rFont val="Arial"/>
        <family val="2"/>
      </rPr>
      <t xml:space="preserve"> page 11 – Principle 3: Instil a culture of acting lawfully, ethically, and responsibly</t>
    </r>
  </si>
  <si>
    <r>
      <t>Corporate Governance Statement –</t>
    </r>
    <r>
      <rPr>
        <sz val="9"/>
        <color rgb="FF414042"/>
        <rFont val="Arial"/>
        <family val="2"/>
        <scheme val="minor"/>
      </rPr>
      <t xml:space="preserve"> page 17 – Principle 7: Recognise and manage risk – 7.2 Risk management</t>
    </r>
  </si>
  <si>
    <t>Dexus does not operate a defined benefit superannuation scheme. Consistent with Australian legislation, superannuation contributions are made to superannuation funds selected by employees. Dexus contributes retirement provisions in line with Australia’s employer superannuation guarantee requirements. 
In FY24 Dexus provided superannuation contributions at the legislated contribution rate of 11%, unless elected at a higher rate by an employee as part of a voluntary contribution.</t>
  </si>
  <si>
    <r>
      <rPr>
        <sz val="9"/>
        <color rgb="FF36BDB1"/>
        <rFont val="Arial"/>
        <family val="2"/>
      </rPr>
      <t xml:space="preserve">Annual report – </t>
    </r>
    <r>
      <rPr>
        <sz val="9"/>
        <color rgb="FF262626"/>
        <rFont val="Arial"/>
        <family val="2"/>
      </rPr>
      <t>p</t>
    </r>
    <r>
      <rPr>
        <sz val="9"/>
        <color rgb="FF414042"/>
        <rFont val="Arial"/>
        <family val="2"/>
      </rPr>
      <t>age 131 – Changes in Equity</t>
    </r>
  </si>
  <si>
    <r>
      <rPr>
        <sz val="9"/>
        <color rgb="FF36BDB1"/>
        <rFont val="Arial"/>
        <family val="2"/>
      </rPr>
      <t>Annual report –</t>
    </r>
    <r>
      <rPr>
        <sz val="9"/>
        <color rgb="FF414042"/>
        <rFont val="Arial"/>
        <family val="2"/>
      </rPr>
      <t xml:space="preserve"> page 132 – Cash Flows</t>
    </r>
  </si>
  <si>
    <t>Procurement and supply chain monitoring (continued)</t>
  </si>
  <si>
    <r>
      <t>Net GHG emissions (t CO</t>
    </r>
    <r>
      <rPr>
        <vertAlign val="subscript"/>
        <sz val="10"/>
        <color rgb="FF414042"/>
        <rFont val="Arial"/>
        <family val="2"/>
        <scheme val="minor"/>
      </rPr>
      <t>2</t>
    </r>
    <r>
      <rPr>
        <sz val="10"/>
        <color rgb="FF414042"/>
        <rFont val="Arial"/>
        <family val="2"/>
        <scheme val="minor"/>
      </rPr>
      <t>-e)</t>
    </r>
    <r>
      <rPr>
        <vertAlign val="superscript"/>
        <sz val="10"/>
        <color rgb="FF414042"/>
        <rFont val="Arial"/>
        <family val="2"/>
        <scheme val="minor"/>
      </rPr>
      <t>(2)</t>
    </r>
    <r>
      <rPr>
        <sz val="10"/>
        <color rgb="FF414042"/>
        <rFont val="Arial"/>
        <family val="2"/>
        <scheme val="minor"/>
      </rPr>
      <t> </t>
    </r>
    <r>
      <rPr>
        <vertAlign val="superscript"/>
        <sz val="10"/>
        <color rgb="FF414042"/>
        <rFont val="Arial"/>
        <family val="2"/>
        <scheme val="minor"/>
      </rPr>
      <t>(3)</t>
    </r>
  </si>
  <si>
    <t>(3). In line with Climate Active Carbon Neutral Standard for Organisations, net emissions for the year ended 30 June 2024 include offsets purchased and allocated for retirement during the year and up to the date of this report.</t>
  </si>
  <si>
    <r>
      <t xml:space="preserve">Net greenhouse gas emissions intensity chart </t>
    </r>
    <r>
      <rPr>
        <b/>
        <vertAlign val="superscript"/>
        <sz val="11"/>
        <color rgb="FF414042"/>
        <rFont val="Arial"/>
        <family val="2"/>
        <scheme val="minor"/>
      </rPr>
      <t>(4)</t>
    </r>
  </si>
  <si>
    <t>(4).  In line with Climate Active Carbon Neutral Standard for Organisations, net emissions for the year ended 30 June 2024 include offsets purchased and allocated for retirement during the year and up to the date of this report.</t>
  </si>
  <si>
    <r>
      <t>Achieved and maintained net zero on scope 1 and 2 (and operational scope 3) emissions for our platform managed portfolio since FY22. Our decarbonisation initiatives continue as we amplify impact across our value chain.</t>
    </r>
    <r>
      <rPr>
        <vertAlign val="superscript"/>
        <sz val="11"/>
        <rFont val="Arial"/>
        <family val="2"/>
        <scheme val="minor"/>
      </rPr>
      <t>(1)</t>
    </r>
  </si>
  <si>
    <t>(1). In line with Climate Active Carbon Neutral Standard for Organisations, net emissions for the year ended 30 June 2024 include offsets purchased and allocated for retirement during the year and up to the date of this report.</t>
  </si>
  <si>
    <r>
      <t>Total net greenhouse gas emissions</t>
    </r>
    <r>
      <rPr>
        <b/>
        <vertAlign val="superscript"/>
        <sz val="10"/>
        <color rgb="FF414042"/>
        <rFont val="Arial"/>
        <family val="2"/>
        <scheme val="minor"/>
      </rPr>
      <t> (1)</t>
    </r>
  </si>
  <si>
    <r>
      <t>Total waste (tonnes)</t>
    </r>
    <r>
      <rPr>
        <vertAlign val="superscript"/>
        <sz val="10"/>
        <color rgb="FF414042"/>
        <rFont val="Arial"/>
        <family val="2"/>
        <scheme val="minor"/>
      </rPr>
      <t>(2)</t>
    </r>
  </si>
  <si>
    <r>
      <t>Healthcare</t>
    </r>
    <r>
      <rPr>
        <vertAlign val="superscript"/>
        <sz val="10"/>
        <color rgb="FF414042"/>
        <rFont val="Arial"/>
        <family val="2"/>
        <scheme val="minor"/>
      </rPr>
      <t>(3)</t>
    </r>
    <r>
      <rPr>
        <sz val="10"/>
        <color rgb="FF414042"/>
        <rFont val="Arial"/>
        <family val="2"/>
        <scheme val="minor"/>
      </rPr>
      <t> </t>
    </r>
  </si>
  <si>
    <t>(2). FY24 data independently assured.</t>
  </si>
  <si>
    <t>Dexus’s Scope 1, 2, and 3 location-based operational emissions intensity (shown as bars above the x-axis) demonstrates continued reductions from ongoing investment in energy efficiency.
Of the remaining emissions for this reporting period, 75% has been avoided by sourcing renewable electricity and the final 25% has been balanced through carbon offsets.</t>
  </si>
  <si>
    <t>In FY20, Dexus committed to deliver an average 5 star NABERS Indoor Environment rating across the group office portfolio by FY25, delivering initiatives to enhance occupant health and wellbeing. </t>
  </si>
  <si>
    <t>(1). Based on current expectations relating to asset sales, performance fees and trading profits, and subject to no material deterioration in conditions.</t>
  </si>
  <si>
    <t>Commitments Update</t>
  </si>
  <si>
    <t>DXS Financial Performance</t>
  </si>
  <si>
    <t>DXS Portfolio Snapshot</t>
  </si>
  <si>
    <t>DXS Capital Management</t>
  </si>
  <si>
    <t>DXS Portfolio</t>
  </si>
  <si>
    <t>Our Workforce</t>
  </si>
  <si>
    <t>Diversity and Inclusion</t>
  </si>
  <si>
    <t>Work Health and Safety</t>
  </si>
  <si>
    <t>Human Capital Development</t>
  </si>
  <si>
    <t>Engagement and Flexible Work</t>
  </si>
  <si>
    <t>Remuneration</t>
  </si>
  <si>
    <t>Recruitment and Retention</t>
  </si>
  <si>
    <t>Customer Experience</t>
  </si>
  <si>
    <t>Community Investments</t>
  </si>
  <si>
    <t>Air Emissions</t>
  </si>
  <si>
    <t>Progress Towards Commitments</t>
  </si>
  <si>
    <t>Green Building Certifications</t>
  </si>
  <si>
    <t>Supply Chain</t>
  </si>
  <si>
    <t>GRI Index</t>
  </si>
  <si>
    <t>SASB Index</t>
  </si>
  <si>
    <r>
      <t>Barring unforeseen circumstances, for the 12 months ending 30 June 2025</t>
    </r>
    <r>
      <rPr>
        <vertAlign val="superscript"/>
        <sz val="11"/>
        <rFont val="Arial"/>
        <family val="2"/>
        <scheme val="minor"/>
      </rPr>
      <t>(1)</t>
    </r>
    <r>
      <rPr>
        <sz val="11"/>
        <rFont val="Arial"/>
        <family val="2"/>
        <scheme val="minor"/>
      </rPr>
      <t>, Dexus expects AFFO of circa 44.5–45.5 cents per security and distributions of circa 37.0 cents per security.</t>
    </r>
  </si>
  <si>
    <t>Refine our approach to inclusion and diversity.</t>
  </si>
  <si>
    <t xml:space="preserve">Commitments Update </t>
  </si>
  <si>
    <t>Foundations</t>
  </si>
  <si>
    <t xml:space="preserve"> Office water intensity rose by 15.4% year‑on‑year and remains 23.2% below the 2019 baseline as water management savings are offset by higher levels of physical occupancy and influenced by changes to the portfolio under management.</t>
  </si>
  <si>
    <t>Establish the next iteration of our Climate Transition Action Plan to support our 1.5‑ degree decarbonisation journey across our value chain.</t>
  </si>
  <si>
    <r>
      <t>Voluntary carbon offsets units surrendered by Dexus</t>
    </r>
    <r>
      <rPr>
        <vertAlign val="superscript"/>
        <sz val="10"/>
        <color rgb="FF414042"/>
        <rFont val="Arial"/>
        <family val="2"/>
        <scheme val="minor"/>
      </rPr>
      <t>(1)</t>
    </r>
    <r>
      <rPr>
        <sz val="10"/>
        <color rgb="FF414042"/>
        <rFont val="Arial"/>
        <family val="2"/>
        <scheme val="minor"/>
      </rPr>
      <t> </t>
    </r>
  </si>
  <si>
    <r>
      <t>Maintain net zero (t CO</t>
    </r>
    <r>
      <rPr>
        <b/>
        <vertAlign val="subscript"/>
        <sz val="11"/>
        <color rgb="FF414042"/>
        <rFont val="Arial"/>
        <family val="2"/>
        <scheme val="minor"/>
      </rPr>
      <t>2</t>
    </r>
    <r>
      <rPr>
        <b/>
        <sz val="11"/>
        <color rgb="FF414042"/>
        <rFont val="Arial"/>
        <family val="2"/>
        <scheme val="minor"/>
      </rPr>
      <t>-e)</t>
    </r>
  </si>
  <si>
    <r>
      <t>Total supplier spend ($)</t>
    </r>
    <r>
      <rPr>
        <vertAlign val="superscript"/>
        <sz val="10"/>
        <color rgb="FF414042"/>
        <rFont val="Arial"/>
        <family val="2"/>
        <scheme val="minor"/>
      </rPr>
      <t>(1)</t>
    </r>
  </si>
  <si>
    <r>
      <t>Total supplier operational spend ($)</t>
    </r>
    <r>
      <rPr>
        <vertAlign val="superscript"/>
        <sz val="10"/>
        <color rgb="FF414042"/>
        <rFont val="Arial"/>
        <family val="2"/>
        <scheme val="minor"/>
      </rPr>
      <t>(2)</t>
    </r>
  </si>
  <si>
    <r>
      <t>Total suppliers - number of suppliers</t>
    </r>
    <r>
      <rPr>
        <vertAlign val="superscript"/>
        <sz val="10"/>
        <color rgb="FF414042"/>
        <rFont val="Arial"/>
        <family val="2"/>
        <scheme val="minor"/>
      </rPr>
      <t>(3)</t>
    </r>
  </si>
  <si>
    <r>
      <t>Critical suppliers - number of suppliers</t>
    </r>
    <r>
      <rPr>
        <vertAlign val="superscript"/>
        <sz val="10"/>
        <color rgb="FF414042"/>
        <rFont val="Arial"/>
        <family val="2"/>
        <scheme val="minor"/>
      </rPr>
      <t>(4)</t>
    </r>
  </si>
  <si>
    <r>
      <t>Supplier engagement program</t>
    </r>
    <r>
      <rPr>
        <b/>
        <vertAlign val="superscript"/>
        <sz val="10"/>
        <color theme="0"/>
        <rFont val="Arial"/>
        <family val="2"/>
        <scheme val="minor"/>
      </rPr>
      <t>(5)</t>
    </r>
  </si>
  <si>
    <r>
      <t>Risk screening program</t>
    </r>
    <r>
      <rPr>
        <b/>
        <vertAlign val="superscript"/>
        <sz val="10"/>
        <color theme="0"/>
        <rFont val="Arial"/>
        <family val="2"/>
        <scheme val="minor"/>
      </rPr>
      <t>(6)</t>
    </r>
  </si>
  <si>
    <r>
      <t>Risk management base standards program</t>
    </r>
    <r>
      <rPr>
        <b/>
        <vertAlign val="superscript"/>
        <sz val="10"/>
        <color theme="0"/>
        <rFont val="Arial"/>
        <family val="2"/>
        <scheme val="minor"/>
      </rPr>
      <t>(7)</t>
    </r>
  </si>
  <si>
    <r>
      <t>Risk assessment program</t>
    </r>
    <r>
      <rPr>
        <b/>
        <vertAlign val="superscript"/>
        <sz val="10"/>
        <color theme="0"/>
        <rFont val="Arial"/>
        <family val="2"/>
        <scheme val="minor"/>
      </rPr>
      <t>(8)</t>
    </r>
  </si>
  <si>
    <r>
      <t>Individual worker programs</t>
    </r>
    <r>
      <rPr>
        <b/>
        <vertAlign val="superscript"/>
        <sz val="10"/>
        <color theme="0"/>
        <rFont val="Arial"/>
        <family val="2"/>
        <scheme val="minor"/>
      </rPr>
      <t>(9)</t>
    </r>
  </si>
  <si>
    <r>
      <t>Modern Slavery PCA programs</t>
    </r>
    <r>
      <rPr>
        <b/>
        <vertAlign val="superscript"/>
        <sz val="10"/>
        <color theme="0"/>
        <rFont val="Arial"/>
        <family val="2"/>
        <scheme val="minor"/>
      </rPr>
      <t>(10)</t>
    </r>
  </si>
  <si>
    <r>
      <t>Supplier Risk Third Party Audit Program</t>
    </r>
    <r>
      <rPr>
        <b/>
        <vertAlign val="superscript"/>
        <sz val="10"/>
        <color theme="0"/>
        <rFont val="Arial"/>
        <family val="2"/>
        <scheme val="minor"/>
      </rPr>
      <t>(11)</t>
    </r>
  </si>
  <si>
    <t>High (safety, product country of origin human rights, product recyclability, worker skill levels, appropriate wages and benefits, subcontracting, modern slavery, corruption)</t>
  </si>
  <si>
    <r>
      <rPr>
        <sz val="9"/>
        <color rgb="FF36BDB1"/>
        <rFont val="Arial"/>
        <family val="2"/>
        <scheme val="minor"/>
      </rPr>
      <t xml:space="preserve">Sustainability Data Pack – </t>
    </r>
    <r>
      <rPr>
        <sz val="9"/>
        <color rgb="FF414042"/>
        <rFont val="Arial"/>
        <family val="2"/>
        <scheme val="minor"/>
      </rPr>
      <t>Energy</t>
    </r>
  </si>
  <si>
    <r>
      <rPr>
        <sz val="9"/>
        <color rgb="FF36BDB1"/>
        <rFont val="Arial"/>
        <family val="2"/>
        <scheme val="minor"/>
      </rPr>
      <t xml:space="preserve">Sustainability Data Pack – </t>
    </r>
    <r>
      <rPr>
        <sz val="9"/>
        <color rgb="FF414042"/>
        <rFont val="Arial"/>
        <family val="2"/>
        <scheme val="minor"/>
      </rPr>
      <t>GHG Emissions and Energy</t>
    </r>
  </si>
  <si>
    <r>
      <rPr>
        <sz val="9"/>
        <color rgb="FF36BDB1"/>
        <rFont val="Arial"/>
        <family val="2"/>
        <scheme val="minor"/>
      </rPr>
      <t xml:space="preserve">Sustainability Data Pack – </t>
    </r>
    <r>
      <rPr>
        <sz val="9"/>
        <color rgb="FF414042"/>
        <rFont val="Arial"/>
        <family val="2"/>
        <scheme val="minor"/>
      </rPr>
      <t>Green Building Certifications</t>
    </r>
  </si>
  <si>
    <r>
      <rPr>
        <sz val="9"/>
        <color rgb="FF36BDB1"/>
        <rFont val="Arial"/>
        <family val="2"/>
        <scheme val="minor"/>
      </rPr>
      <t xml:space="preserve">Sustainability Data Pack – </t>
    </r>
    <r>
      <rPr>
        <sz val="9"/>
        <color rgb="FF414042"/>
        <rFont val="Arial"/>
        <family val="2"/>
        <scheme val="minor"/>
      </rPr>
      <t>Water</t>
    </r>
  </si>
  <si>
    <r>
      <rPr>
        <sz val="9"/>
        <color rgb="FF36BDB1"/>
        <rFont val="Arial"/>
        <family val="2"/>
        <scheme val="minor"/>
      </rPr>
      <t>Management Approach and Procedures –</t>
    </r>
    <r>
      <rPr>
        <sz val="9"/>
        <color rgb="FF414042"/>
        <rFont val="Arial"/>
        <family val="2"/>
        <scheme val="minor"/>
      </rPr>
      <t xml:space="preserve"> 2.0 Customer Prosperity; 3.0 Climate Action</t>
    </r>
  </si>
  <si>
    <t>2022/23</t>
  </si>
  <si>
    <t>NT</t>
  </si>
  <si>
    <t>Jawoyn Fire Project</t>
  </si>
  <si>
    <t>Tiwi Islands Savanna Burning for Greenhouse Gas Abatement</t>
  </si>
  <si>
    <t xml:space="preserve">Katingan Peatland Restoration and Conservation Project </t>
  </si>
  <si>
    <t>Offsets allocated in excess of FY24 Group Inventory</t>
  </si>
  <si>
    <t xml:space="preserve">Enhancing Communities </t>
  </si>
  <si>
    <t>Domestic units - retired for prior periods</t>
  </si>
  <si>
    <t>Carbon Removal - Afforestation, Reforestation, or Revegetation (ARR)</t>
  </si>
  <si>
    <t>International units - retired for prior periods</t>
  </si>
  <si>
    <t>Offsets allocated for retirement against the FY24 period (from above)</t>
  </si>
  <si>
    <t>Offsets required to balance Scope 1, 2 &amp; 3 market-based GHG emissions to achieve net zero emissions in FY24</t>
  </si>
  <si>
    <t>Additional retirements allocated against prior years (from above)</t>
  </si>
  <si>
    <t>Domestic units - retired for the FY24 period</t>
  </si>
  <si>
    <t>International units - retired for the FY24 period</t>
  </si>
  <si>
    <t>The table below outlines Dexus's offsetting activities relating to its FY24 Group inventory, which includes offsets purchased and allocated for retirement during the year and up to the date of this report.</t>
  </si>
  <si>
    <t>Offsets banked in prior years and allocated to FY24</t>
  </si>
  <si>
    <t>Total offset units allocated against FY24 Group Inventory</t>
  </si>
  <si>
    <t>Particulate matter ≤ 2.5 micrograms per cubic metre</t>
  </si>
  <si>
    <t>Particulate matter ≤ 10 micrograms per cubic metre</t>
  </si>
  <si>
    <t>Total water use (kL)</t>
  </si>
  <si>
    <r>
      <t xml:space="preserve">Management Approach and Procedures – </t>
    </r>
    <r>
      <rPr>
        <sz val="9"/>
        <color rgb="FF414042"/>
        <rFont val="Arial"/>
        <family val="2"/>
      </rPr>
      <t>1.0 Corporate governance, 2.0 Customer Prosperity, 3.0 Climate Action, 4.0 Enhancing Communities, 5.0 Thriving People, 6.0 Leading Cities, 7.0 Enriched Environment, 8.0 Supply Chain</t>
    </r>
  </si>
  <si>
    <t>(10). Risk assessments using supplier self-reporting focused on modern slavery in a consistent manner with the Property industry coordinated through the industry body, the Property Council of Australia (PCA, using Informed365 tool).</t>
  </si>
  <si>
    <r>
      <t xml:space="preserve">The FY24 Sustainability Data Pack should be read in conjunction with the FY24 Annual Report and FY24 Sustainability Management Approach and Procedures. These documents are prepared in alignment to the International Integrated Reporting Framework principles of materiality, stakeholder responsiveness, and reliability and completeness. They are also prepared in accordance with the GRI Standards and the SASB Real Estate Standards. Nominated metrics in this pack are third party assured where indicated.
</t>
    </r>
    <r>
      <rPr>
        <b/>
        <sz val="10"/>
        <rFont val="Arial"/>
        <family val="2"/>
        <scheme val="minor"/>
      </rPr>
      <t xml:space="preserve">FY24 Annual Report </t>
    </r>
    <r>
      <rPr>
        <sz val="10"/>
        <rFont val="Arial"/>
        <family val="2"/>
        <scheme val="minor"/>
      </rPr>
      <t xml:space="preserve">- Integrated report covering the key activities and Data outcomes for Dexus including our strategy, our integrated financial and non-financial Data, risk management, corporate governance, remuneration and our financial statements.
</t>
    </r>
    <r>
      <rPr>
        <b/>
        <sz val="10"/>
        <rFont val="Arial"/>
        <family val="2"/>
        <scheme val="minor"/>
      </rPr>
      <t>FY24 Sustainability Management Approach and Procedures</t>
    </r>
    <r>
      <rPr>
        <sz val="10"/>
        <rFont val="Arial"/>
        <family val="2"/>
        <scheme val="minor"/>
      </rPr>
      <t xml:space="preserve"> - how we respond to, manage and evaluate our material ESG matters. 
</t>
    </r>
    <r>
      <rPr>
        <b/>
        <sz val="10"/>
        <rFont val="Arial"/>
        <family val="2"/>
        <scheme val="minor"/>
      </rPr>
      <t>FY24 Sustainability Data Pack</t>
    </r>
    <r>
      <rPr>
        <sz val="10"/>
        <rFont val="Arial"/>
        <family val="2"/>
        <scheme val="minor"/>
      </rPr>
      <t xml:space="preserve"> - comprehensive Sustainability datasets supporting our annual report, with disclosures on Data in the current year against previous periods, and disclosure of progress against targets.
To access these documents, visit www.dexus.com/2024-reporting-suite.</t>
    </r>
  </si>
  <si>
    <t>Water consumption (kL/sqm)</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</si>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</sst>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41" formatCode="_-* #,##0_-;\-* #,##0_-;_-* &quot;-&quot;_-;_-@_-"/>
    <numFmt numFmtId="44" formatCode="_-&quot;$&quot;* #,##0.00_-;\-&quot;$&quot;* #,##0.00_-;_-&quot;$&quot;* &quot;-&quot;??_-;_-@_-"/>
    <numFmt numFmtId="43" formatCode="_-* #,##0.00_-;\-* #,##0.00_-;_-* &quot;-&quot;??_-;_-@_-"/>
    <numFmt numFmtId="164" formatCode="0.0%"/>
    <numFmt numFmtId="165" formatCode="&quot;FY&quot;General"/>
    <numFmt numFmtId="166" formatCode="0.0"/>
    <numFmt numFmtId="167" formatCode="#,##0.0"/>
    <numFmt numFmtId="168" formatCode="#,##0;\(#,##0\);\-"/>
    <numFmt numFmtId="169" formatCode="_-* #,##0_-;\-* #,##0_-;_-* &quot;-&quot;??_-;_-@_-"/>
    <numFmt numFmtId="170" formatCode="#,##0_ ;\-#,##0\ "/>
    <numFmt numFmtId="171" formatCode="0.0000"/>
  </numFmts>
  <fonts count="90">
    <font>
      <sz val="11"/>
      <color theme="1"/>
      <name val="Arial"/>
      <family val="2"/>
      <scheme val="minor"/>
    </font>
    <font>
      <sz val="8"/>
      <color rgb="FF414042"/>
      <name val="Arial"/>
      <family val="2"/>
      <scheme val="minor"/>
    </font>
    <font>
      <sz val="8.5"/>
      <color rgb="FF414042"/>
      <name val="Arial"/>
      <family val="2"/>
      <scheme val="minor"/>
    </font>
    <font>
      <sz val="7"/>
      <color rgb="FF414042"/>
      <name val="Arial"/>
      <family val="2"/>
      <scheme val="minor"/>
    </font>
    <font>
      <b/>
      <sz val="11"/>
      <color rgb="FF414042"/>
      <name val="Arial"/>
      <family val="2"/>
      <scheme val="minor"/>
    </font>
    <font>
      <sz val="9"/>
      <color rgb="FF414042"/>
      <name val="Arial"/>
      <family val="2"/>
      <scheme val="minor"/>
    </font>
    <font>
      <sz val="9"/>
      <color theme="1"/>
      <name val="Arial"/>
      <family val="2"/>
      <scheme val="minor"/>
    </font>
    <font>
      <sz val="10"/>
      <color rgb="FF414042"/>
      <name val="Arial"/>
      <family val="2"/>
      <scheme val="minor"/>
    </font>
    <font>
      <sz val="10"/>
      <color theme="1"/>
      <name val="Arial"/>
      <family val="2"/>
      <scheme val="minor"/>
    </font>
    <font>
      <sz val="8"/>
      <color theme="1"/>
      <name val="Arial"/>
      <family val="2"/>
      <scheme val="minor"/>
    </font>
    <font>
      <sz val="11"/>
      <color theme="1"/>
      <name val="Arial"/>
      <family val="2"/>
      <scheme val="minor"/>
    </font>
    <font>
      <sz val="12"/>
      <color theme="1"/>
      <name val="Arial"/>
      <family val="2"/>
      <scheme val="minor"/>
    </font>
    <font>
      <sz val="12"/>
      <color rgb="FF414042"/>
      <name val="Arial"/>
      <family val="2"/>
      <scheme val="minor"/>
    </font>
    <font>
      <vertAlign val="superscript"/>
      <sz val="10"/>
      <color rgb="FF414042"/>
      <name val="Arial"/>
      <family val="2"/>
      <scheme val="minor"/>
    </font>
    <font>
      <sz val="11"/>
      <color rgb="FF414042"/>
      <name val="Arial"/>
      <family val="2"/>
      <scheme val="minor"/>
    </font>
    <font>
      <b/>
      <sz val="10"/>
      <color rgb="FF414042"/>
      <name val="Arial"/>
      <family val="2"/>
      <scheme val="minor"/>
    </font>
    <font>
      <sz val="10"/>
      <name val="Arial"/>
      <family val="2"/>
      <scheme val="minor"/>
    </font>
    <font>
      <b/>
      <sz val="11"/>
      <color theme="1"/>
      <name val="Arial"/>
      <family val="2"/>
      <scheme val="minor"/>
    </font>
    <font>
      <u/>
      <sz val="11"/>
      <color theme="10"/>
      <name val="Arial"/>
      <family val="2"/>
      <scheme val="minor"/>
    </font>
    <font>
      <b/>
      <sz val="15"/>
      <color theme="3"/>
      <name val="Arial"/>
      <family val="2"/>
      <scheme val="minor"/>
    </font>
    <font>
      <b/>
      <sz val="11"/>
      <color theme="3"/>
      <name val="Arial"/>
      <family val="2"/>
      <scheme val="minor"/>
    </font>
    <font>
      <b/>
      <sz val="14"/>
      <color theme="0"/>
      <name val="Arial"/>
      <family val="2"/>
      <scheme val="minor"/>
    </font>
    <font>
      <b/>
      <sz val="16"/>
      <color theme="0"/>
      <name val="Arial"/>
      <family val="2"/>
      <scheme val="minor"/>
    </font>
    <font>
      <sz val="10"/>
      <color rgb="FFFF0000"/>
      <name val="Arial"/>
      <family val="2"/>
      <scheme val="minor"/>
    </font>
    <font>
      <b/>
      <sz val="10"/>
      <name val="Arial"/>
      <family val="2"/>
      <scheme val="minor"/>
    </font>
    <font>
      <b/>
      <sz val="10"/>
      <color theme="0"/>
      <name val="Arial"/>
      <family val="2"/>
      <scheme val="minor"/>
    </font>
    <font>
      <b/>
      <sz val="10"/>
      <color rgb="FFFFFFFF"/>
      <name val="Arial"/>
      <family val="2"/>
      <scheme val="minor"/>
    </font>
    <font>
      <sz val="10"/>
      <color rgb="FF000000"/>
      <name val="Arial"/>
      <family val="2"/>
      <scheme val="minor"/>
    </font>
    <font>
      <sz val="9"/>
      <color rgb="FF000000"/>
      <name val="Arial"/>
      <family val="2"/>
      <scheme val="minor"/>
    </font>
    <font>
      <sz val="11"/>
      <color rgb="FF000000"/>
      <name val="Arial"/>
      <family val="2"/>
      <scheme val="minor"/>
    </font>
    <font>
      <b/>
      <sz val="12"/>
      <color theme="1"/>
      <name val="Arial"/>
      <family val="2"/>
      <scheme val="minor"/>
    </font>
    <font>
      <sz val="11"/>
      <color rgb="FF414042"/>
      <name val="Gilroy Bold"/>
      <family val="3"/>
    </font>
    <font>
      <b/>
      <sz val="11"/>
      <color rgb="FF414042"/>
      <name val="Gilroy Bold"/>
      <family val="3"/>
    </font>
    <font>
      <b/>
      <sz val="12"/>
      <color theme="3"/>
      <name val="Arial"/>
      <family val="2"/>
      <scheme val="minor"/>
    </font>
    <font>
      <sz val="10"/>
      <color theme="0"/>
      <name val="Arial"/>
      <family val="2"/>
      <scheme val="minor"/>
    </font>
    <font>
      <b/>
      <vertAlign val="superscript"/>
      <sz val="10"/>
      <color rgb="FF414042"/>
      <name val="Arial"/>
      <family val="2"/>
      <scheme val="minor"/>
    </font>
    <font>
      <b/>
      <sz val="16"/>
      <name val="Arial"/>
      <family val="2"/>
      <scheme val="minor"/>
    </font>
    <font>
      <b/>
      <sz val="10"/>
      <color theme="3"/>
      <name val="Arial"/>
      <family val="2"/>
      <scheme val="minor"/>
    </font>
    <font>
      <b/>
      <vertAlign val="superscript"/>
      <sz val="10"/>
      <color theme="0"/>
      <name val="Arial"/>
      <family val="2"/>
      <scheme val="minor"/>
    </font>
    <font>
      <sz val="9"/>
      <color theme="0"/>
      <name val="Arial"/>
      <family val="2"/>
      <scheme val="minor"/>
    </font>
    <font>
      <b/>
      <vertAlign val="subscript"/>
      <sz val="10"/>
      <color rgb="FF414042"/>
      <name val="Arial"/>
      <family val="2"/>
      <scheme val="minor"/>
    </font>
    <font>
      <vertAlign val="subscript"/>
      <sz val="10"/>
      <color rgb="FF414042"/>
      <name val="Arial"/>
      <family val="2"/>
      <scheme val="minor"/>
    </font>
    <font>
      <b/>
      <sz val="11"/>
      <color rgb="FF414042"/>
      <name val="Arial"/>
      <family val="2"/>
      <scheme val="major"/>
    </font>
    <font>
      <sz val="10"/>
      <color rgb="FF414042"/>
      <name val="Gilroy Bold"/>
      <family val="3"/>
    </font>
    <font>
      <i/>
      <sz val="10"/>
      <color rgb="FF414042"/>
      <name val="Arial"/>
      <family val="2"/>
      <scheme val="minor"/>
    </font>
    <font>
      <b/>
      <sz val="10"/>
      <color theme="1"/>
      <name val="Arial"/>
      <family val="2"/>
      <scheme val="minor"/>
    </font>
    <font>
      <sz val="10"/>
      <color rgb="FF414042"/>
      <name val="Tahoma"/>
      <family val="2"/>
    </font>
    <font>
      <sz val="9"/>
      <color rgb="FF36BDB1"/>
      <name val="Arial"/>
      <family val="2"/>
      <scheme val="minor"/>
    </font>
    <font>
      <u/>
      <sz val="9"/>
      <color theme="10"/>
      <name val="Arial"/>
      <family val="2"/>
      <scheme val="minor"/>
    </font>
    <font>
      <b/>
      <vertAlign val="superscript"/>
      <sz val="15"/>
      <color theme="3"/>
      <name val="Arial"/>
      <family val="2"/>
      <scheme val="minor"/>
    </font>
    <font>
      <sz val="8"/>
      <name val="Arial"/>
      <family val="2"/>
      <scheme val="minor"/>
    </font>
    <font>
      <sz val="9"/>
      <color rgb="FF36BDB1"/>
      <name val="Arial"/>
      <family val="2"/>
    </font>
    <font>
      <sz val="9"/>
      <color rgb="FF414042"/>
      <name val="Arial"/>
      <family val="2"/>
    </font>
    <font>
      <sz val="9"/>
      <color rgb="FF262626"/>
      <name val="Arial"/>
      <family val="2"/>
    </font>
    <font>
      <sz val="9"/>
      <color rgb="FF262626"/>
      <name val="Arial"/>
      <family val="2"/>
      <scheme val="minor"/>
    </font>
    <font>
      <sz val="10"/>
      <color rgb="FF404042"/>
      <name val="Arial"/>
      <family val="2"/>
      <scheme val="minor"/>
    </font>
    <font>
      <vertAlign val="subscript"/>
      <sz val="10"/>
      <color rgb="FF414042"/>
      <name val="Tahoma"/>
      <family val="2"/>
    </font>
    <font>
      <vertAlign val="subscript"/>
      <sz val="10"/>
      <color rgb="FF000000"/>
      <name val="Arial"/>
      <family val="2"/>
      <scheme val="minor"/>
    </font>
    <font>
      <sz val="9"/>
      <color theme="10"/>
      <name val="Arial"/>
      <family val="2"/>
      <scheme val="minor"/>
    </font>
    <font>
      <b/>
      <sz val="9"/>
      <color rgb="FFFFFFFF"/>
      <name val="Arial"/>
      <family val="2"/>
      <scheme val="minor"/>
    </font>
    <font>
      <sz val="9"/>
      <color theme="1"/>
      <name val="Arial"/>
      <family val="2"/>
    </font>
    <font>
      <vertAlign val="superscript"/>
      <sz val="10"/>
      <color theme="0"/>
      <name val="Arial"/>
      <family val="2"/>
      <scheme val="minor"/>
    </font>
    <font>
      <b/>
      <sz val="11"/>
      <color rgb="FF36BDB1"/>
      <name val="Arial"/>
      <family val="2"/>
      <scheme val="minor"/>
    </font>
    <font>
      <sz val="9"/>
      <name val="Arial"/>
      <family val="2"/>
      <scheme val="minor"/>
    </font>
    <font>
      <sz val="11"/>
      <name val="Arial"/>
      <family val="2"/>
      <scheme val="minor"/>
    </font>
    <font>
      <vertAlign val="superscript"/>
      <sz val="10"/>
      <name val="Arial"/>
      <family val="2"/>
      <scheme val="minor"/>
    </font>
    <font>
      <sz val="12"/>
      <name val="Arial"/>
      <family val="2"/>
      <scheme val="minor"/>
    </font>
    <font>
      <sz val="8.5"/>
      <name val="Arial"/>
      <family val="2"/>
      <scheme val="minor"/>
    </font>
    <font>
      <b/>
      <sz val="15"/>
      <name val="Arial"/>
      <family val="2"/>
      <scheme val="minor"/>
    </font>
    <font>
      <i/>
      <sz val="11"/>
      <color theme="1"/>
      <name val="Arial"/>
      <family val="2"/>
      <scheme val="minor"/>
    </font>
    <font>
      <i/>
      <sz val="11"/>
      <color indexed="63"/>
      <name val="Arial"/>
      <family val="2"/>
      <scheme val="minor"/>
    </font>
    <font>
      <b/>
      <vertAlign val="subscript"/>
      <sz val="10"/>
      <color theme="0"/>
      <name val="Arial"/>
      <family val="2"/>
      <scheme val="minor"/>
    </font>
    <font>
      <sz val="11"/>
      <color rgb="FFFF0000"/>
      <name val="Arial"/>
      <family val="2"/>
      <scheme val="minor"/>
    </font>
    <font>
      <sz val="16"/>
      <color rgb="FF4BB9AA"/>
      <name val="Aptos Narrow"/>
      <family val="2"/>
    </font>
    <font>
      <sz val="18"/>
      <color rgb="FF8AD7EE"/>
      <name val="Aptos Narrow"/>
      <family val="2"/>
    </font>
    <font>
      <sz val="18"/>
      <color rgb="FF14AFDC"/>
      <name val="Aptos Narrow"/>
      <family val="2"/>
    </font>
    <font>
      <sz val="22"/>
      <color rgb="FF14AFDC"/>
      <name val="Aptos"/>
      <family val="2"/>
    </font>
    <font>
      <sz val="22"/>
      <color rgb="FFECE0EC"/>
      <name val="Aptos"/>
      <family val="2"/>
    </font>
    <font>
      <sz val="22"/>
      <color rgb="FFBFDBE5"/>
      <name val="Aptos"/>
      <family val="2"/>
    </font>
    <font>
      <sz val="22"/>
      <color rgb="FF007096"/>
      <name val="Aptos"/>
      <family val="2"/>
    </font>
    <font>
      <sz val="22"/>
      <color rgb="FFD2EEEA"/>
      <name val="Aptos"/>
      <family val="2"/>
    </font>
    <font>
      <sz val="22"/>
      <color rgb="FF006E78"/>
      <name val="Aptos"/>
      <family val="2"/>
    </font>
    <font>
      <sz val="22"/>
      <color rgb="FFBFDBDD"/>
      <name val="Aptos"/>
      <family val="2"/>
    </font>
    <font>
      <b/>
      <sz val="18"/>
      <color rgb="FFFF0000"/>
      <name val="Arial"/>
      <family val="2"/>
      <scheme val="minor"/>
    </font>
    <font>
      <sz val="11"/>
      <name val="Aptos Narrow"/>
      <family val="2"/>
    </font>
    <font>
      <sz val="22"/>
      <color rgb="FFF3BFDA"/>
      <name val="Aptos"/>
      <family val="2"/>
    </font>
    <font>
      <b/>
      <vertAlign val="superscript"/>
      <sz val="11"/>
      <color rgb="FF414042"/>
      <name val="Arial"/>
      <family val="2"/>
      <scheme val="minor"/>
    </font>
    <font>
      <vertAlign val="superscript"/>
      <sz val="11"/>
      <name val="Arial"/>
      <family val="2"/>
      <scheme val="minor"/>
    </font>
    <font>
      <sz val="24"/>
      <color rgb="FF4BB9AA"/>
      <name val="Arial"/>
      <family val="2"/>
      <scheme val="minor"/>
    </font>
    <font>
      <b/>
      <vertAlign val="subscript"/>
      <sz val="11"/>
      <color rgb="FF414042"/>
      <name val="Arial"/>
      <family val="2"/>
      <scheme val="minor"/>
    </font>
  </fonts>
  <fills count="19">
    <fill>
      <patternFill patternType="none"/>
    </fill>
    <fill>
      <patternFill patternType="gray125"/>
    </fill>
    <fill>
      <patternFill patternType="solid">
        <fgColor theme="8" tint="0.79998168889431442"/>
        <bgColor indexed="64"/>
      </patternFill>
    </fill>
    <fill>
      <patternFill patternType="solid">
        <fgColor theme="1" tint="0.249977111117893"/>
        <bgColor indexed="64"/>
      </patternFill>
    </fill>
    <fill>
      <patternFill patternType="solid">
        <fgColor rgb="FFFFFF00"/>
        <bgColor indexed="64"/>
      </patternFill>
    </fill>
    <fill>
      <patternFill patternType="solid">
        <fgColor rgb="FFCD0069"/>
        <bgColor indexed="64"/>
      </patternFill>
    </fill>
    <fill>
      <patternFill patternType="solid">
        <fgColor rgb="FFE680B4"/>
        <bgColor indexed="64"/>
      </patternFill>
    </fill>
    <fill>
      <patternFill patternType="solid">
        <fgColor rgb="FF006E78"/>
        <bgColor indexed="64"/>
      </patternFill>
    </fill>
    <fill>
      <patternFill patternType="solid">
        <fgColor rgb="FFB482B4"/>
        <bgColor indexed="64"/>
      </patternFill>
    </fill>
    <fill>
      <patternFill patternType="solid">
        <fgColor rgb="FFDAC1DA"/>
        <bgColor indexed="64"/>
      </patternFill>
    </fill>
    <fill>
      <patternFill patternType="solid">
        <fgColor rgb="FFECE0EC"/>
        <bgColor indexed="64"/>
      </patternFill>
    </fill>
    <fill>
      <patternFill patternType="solid">
        <fgColor rgb="FF007096"/>
        <bgColor indexed="64"/>
      </patternFill>
    </fill>
    <fill>
      <patternFill patternType="solid">
        <fgColor rgb="FF80B8CB"/>
        <bgColor indexed="64"/>
      </patternFill>
    </fill>
    <fill>
      <patternFill patternType="solid">
        <fgColor rgb="FF4BB9AA"/>
        <bgColor indexed="64"/>
      </patternFill>
    </fill>
    <fill>
      <patternFill patternType="solid">
        <fgColor rgb="FFA5DCD5"/>
        <bgColor indexed="64"/>
      </patternFill>
    </fill>
    <fill>
      <patternFill patternType="solid">
        <fgColor rgb="FFD2EEEA"/>
        <bgColor indexed="64"/>
      </patternFill>
    </fill>
    <fill>
      <patternFill patternType="solid">
        <fgColor rgb="FFBFDBDD"/>
        <bgColor indexed="64"/>
      </patternFill>
    </fill>
    <fill>
      <patternFill patternType="solid">
        <fgColor rgb="FF80B7BC"/>
        <bgColor indexed="64"/>
      </patternFill>
    </fill>
    <fill>
      <patternFill patternType="solid">
        <fgColor rgb="FF8AD7EE"/>
        <bgColor indexed="64"/>
      </patternFill>
    </fill>
  </fills>
  <borders count="124">
    <border>
      <left/>
      <right/>
      <top/>
      <bottom/>
      <diagonal/>
    </border>
    <border>
      <left/>
      <right/>
      <top/>
      <bottom style="thin">
        <color indexed="64"/>
      </bottom>
      <diagonal/>
    </border>
    <border>
      <left/>
      <right/>
      <top/>
      <bottom style="thick">
        <color theme="4"/>
      </bottom>
      <diagonal/>
    </border>
    <border>
      <left/>
      <right/>
      <top/>
      <bottom style="thick">
        <color theme="5"/>
      </bottom>
      <diagonal/>
    </border>
    <border>
      <left/>
      <right/>
      <top style="thin">
        <color theme="4" tint="0.79998168889431442"/>
      </top>
      <bottom style="thin">
        <color theme="4" tint="0.79998168889431442"/>
      </bottom>
      <diagonal/>
    </border>
    <border>
      <left/>
      <right/>
      <top style="thin">
        <color theme="4" tint="0.79998168889431442"/>
      </top>
      <bottom style="thin">
        <color theme="4"/>
      </bottom>
      <diagonal/>
    </border>
    <border>
      <left/>
      <right/>
      <top/>
      <bottom style="thin">
        <color theme="4" tint="0.79998168889431442"/>
      </bottom>
      <diagonal/>
    </border>
    <border>
      <left/>
      <right/>
      <top/>
      <bottom style="thin">
        <color theme="5"/>
      </bottom>
      <diagonal/>
    </border>
    <border>
      <left/>
      <right/>
      <top style="thick">
        <color theme="5"/>
      </top>
      <bottom style="thin">
        <color theme="5"/>
      </bottom>
      <diagonal/>
    </border>
    <border>
      <left/>
      <right/>
      <top/>
      <bottom style="thin">
        <color theme="4"/>
      </bottom>
      <diagonal/>
    </border>
    <border>
      <left/>
      <right/>
      <top style="thin">
        <color theme="5" tint="0.79998168889431442"/>
      </top>
      <bottom style="thin">
        <color theme="5" tint="0.79998168889431442"/>
      </bottom>
      <diagonal/>
    </border>
    <border>
      <left/>
      <right/>
      <top/>
      <bottom style="thin">
        <color theme="5" tint="0.79998168889431442"/>
      </bottom>
      <diagonal/>
    </border>
    <border>
      <left/>
      <right/>
      <top style="thin">
        <color theme="5" tint="0.79998168889431442"/>
      </top>
      <bottom/>
      <diagonal/>
    </border>
    <border>
      <left/>
      <right/>
      <top style="thin">
        <color theme="8" tint="0.39994506668294322"/>
      </top>
      <bottom style="thin">
        <color theme="8" tint="0.39994506668294322"/>
      </bottom>
      <diagonal/>
    </border>
    <border>
      <left/>
      <right/>
      <top style="thin">
        <color theme="9"/>
      </top>
      <bottom style="thin">
        <color theme="9"/>
      </bottom>
      <diagonal/>
    </border>
    <border>
      <left/>
      <right/>
      <top/>
      <bottom style="thin">
        <color theme="9"/>
      </bottom>
      <diagonal/>
    </border>
    <border>
      <left/>
      <right/>
      <top style="thin">
        <color theme="8" tint="0.39994506668294322"/>
      </top>
      <bottom/>
      <diagonal/>
    </border>
    <border>
      <left/>
      <right/>
      <top style="thin">
        <color theme="0" tint="-0.24994659260841701"/>
      </top>
      <bottom style="thin">
        <color theme="0" tint="-0.24994659260841701"/>
      </bottom>
      <diagonal/>
    </border>
    <border>
      <left/>
      <right/>
      <top style="thin">
        <color theme="0" tint="-0.24994659260841701"/>
      </top>
      <bottom style="thin">
        <color theme="1" tint="0.24994659260841701"/>
      </bottom>
      <diagonal/>
    </border>
    <border>
      <left/>
      <right/>
      <top/>
      <bottom style="thin">
        <color theme="0" tint="-0.24994659260841701"/>
      </bottom>
      <diagonal/>
    </border>
    <border>
      <left/>
      <right/>
      <top style="thin">
        <color theme="0" tint="-0.24994659260841701"/>
      </top>
      <bottom/>
      <diagonal/>
    </border>
    <border>
      <left/>
      <right/>
      <top style="thin">
        <color theme="1" tint="0.24994659260841701"/>
      </top>
      <bottom/>
      <diagonal/>
    </border>
    <border>
      <left/>
      <right/>
      <top/>
      <bottom style="thick">
        <color theme="1" tint="0.24994659260841701"/>
      </bottom>
      <diagonal/>
    </border>
    <border>
      <left/>
      <right/>
      <top/>
      <bottom style="thin">
        <color theme="8" tint="0.39994506668294322"/>
      </bottom>
      <diagonal/>
    </border>
    <border>
      <left/>
      <right/>
      <top style="thin">
        <color theme="5" tint="0.39994506668294322"/>
      </top>
      <bottom/>
      <diagonal/>
    </border>
    <border>
      <left/>
      <right/>
      <top style="thin">
        <color theme="9"/>
      </top>
      <bottom/>
      <diagonal/>
    </border>
    <border>
      <left/>
      <right/>
      <top style="thin">
        <color theme="4" tint="0.79998168889431442"/>
      </top>
      <bottom/>
      <diagonal/>
    </border>
    <border>
      <left/>
      <right/>
      <top style="thin">
        <color theme="4"/>
      </top>
      <bottom/>
      <diagonal/>
    </border>
    <border>
      <left/>
      <right/>
      <top style="thin">
        <color theme="4"/>
      </top>
      <bottom style="thin">
        <color theme="4"/>
      </bottom>
      <diagonal/>
    </border>
    <border>
      <left/>
      <right/>
      <top/>
      <bottom style="thin">
        <color theme="1" tint="0.749992370372631"/>
      </bottom>
      <diagonal/>
    </border>
    <border>
      <left/>
      <right/>
      <top/>
      <bottom style="thin">
        <color theme="1" tint="0.24994659260841701"/>
      </bottom>
      <diagonal/>
    </border>
    <border>
      <left/>
      <right/>
      <top style="thin">
        <color theme="1" tint="0.749992370372631"/>
      </top>
      <bottom style="thin">
        <color theme="1" tint="0.749992370372631"/>
      </bottom>
      <diagonal/>
    </border>
    <border>
      <left/>
      <right/>
      <top style="thin">
        <color theme="1" tint="0.749992370372631"/>
      </top>
      <bottom/>
      <diagonal/>
    </border>
    <border>
      <left/>
      <right/>
      <top style="thin">
        <color theme="1" tint="0.749992370372631"/>
      </top>
      <bottom style="thin">
        <color indexed="64"/>
      </bottom>
      <diagonal/>
    </border>
    <border>
      <left/>
      <right/>
      <top style="thin">
        <color indexed="64"/>
      </top>
      <bottom/>
      <diagonal/>
    </border>
    <border>
      <left/>
      <right/>
      <top style="thin">
        <color theme="0" tint="-0.24994659260841701"/>
      </top>
      <bottom style="thin">
        <color indexed="64"/>
      </bottom>
      <diagonal/>
    </border>
    <border>
      <left/>
      <right/>
      <top style="thin">
        <color rgb="FF80B7BC"/>
      </top>
      <bottom style="thin">
        <color rgb="FF80B7BC"/>
      </bottom>
      <diagonal/>
    </border>
    <border>
      <left/>
      <right/>
      <top/>
      <bottom style="thin">
        <color rgb="FF006E78"/>
      </bottom>
      <diagonal/>
    </border>
    <border>
      <left/>
      <right/>
      <top style="thin">
        <color rgb="FF006E78"/>
      </top>
      <bottom/>
      <diagonal/>
    </border>
    <border>
      <left/>
      <right/>
      <top/>
      <bottom style="thin">
        <color rgb="FF80B7BC"/>
      </bottom>
      <diagonal/>
    </border>
    <border>
      <left style="thin">
        <color rgb="FF006E78"/>
      </left>
      <right/>
      <top style="thin">
        <color rgb="FF006E78"/>
      </top>
      <bottom style="thin">
        <color rgb="FF006E78"/>
      </bottom>
      <diagonal/>
    </border>
    <border>
      <left/>
      <right/>
      <top style="thin">
        <color rgb="FF006E78"/>
      </top>
      <bottom style="thin">
        <color rgb="FF006E78"/>
      </bottom>
      <diagonal/>
    </border>
    <border>
      <left/>
      <right style="thin">
        <color rgb="FF006E78"/>
      </right>
      <top style="thin">
        <color rgb="FF006E78"/>
      </top>
      <bottom style="thin">
        <color rgb="FF006E78"/>
      </bottom>
      <diagonal/>
    </border>
    <border>
      <left/>
      <right/>
      <top/>
      <bottom style="thick">
        <color rgb="FF006E78"/>
      </bottom>
      <diagonal/>
    </border>
    <border>
      <left/>
      <right/>
      <top style="thin">
        <color rgb="FF006E78"/>
      </top>
      <bottom style="thin">
        <color rgb="FF80B7BC"/>
      </bottom>
      <diagonal/>
    </border>
    <border>
      <left/>
      <right/>
      <top style="thin">
        <color rgb="FF80B7BC"/>
      </top>
      <bottom/>
      <diagonal/>
    </border>
    <border>
      <left/>
      <right/>
      <top style="thin">
        <color rgb="FF80B7BC"/>
      </top>
      <bottom style="thin">
        <color rgb="FF006E78"/>
      </bottom>
      <diagonal/>
    </border>
    <border>
      <left/>
      <right/>
      <top/>
      <bottom style="thick">
        <color rgb="FFB482B4"/>
      </bottom>
      <diagonal/>
    </border>
    <border>
      <left/>
      <right/>
      <top style="thin">
        <color rgb="FFB482B4"/>
      </top>
      <bottom style="thin">
        <color rgb="FFB482B4"/>
      </bottom>
      <diagonal/>
    </border>
    <border>
      <left/>
      <right/>
      <top style="thin">
        <color rgb="FFDAC1DA"/>
      </top>
      <bottom style="thin">
        <color rgb="FFDAC1DA"/>
      </bottom>
      <diagonal/>
    </border>
    <border>
      <left/>
      <right/>
      <top style="thin">
        <color rgb="FFB482B4"/>
      </top>
      <bottom/>
      <diagonal/>
    </border>
    <border>
      <left/>
      <right/>
      <top/>
      <bottom style="thin">
        <color rgb="FFB482B4"/>
      </bottom>
      <diagonal/>
    </border>
    <border>
      <left/>
      <right/>
      <top style="thin">
        <color rgb="FFDAC1DA"/>
      </top>
      <bottom/>
      <diagonal/>
    </border>
    <border>
      <left/>
      <right/>
      <top/>
      <bottom style="thin">
        <color rgb="FFDAC1DA"/>
      </bottom>
      <diagonal/>
    </border>
    <border>
      <left/>
      <right/>
      <top style="thin">
        <color theme="5" tint="0.79998168889431442"/>
      </top>
      <bottom style="thin">
        <color rgb="FFB482B4"/>
      </bottom>
      <diagonal/>
    </border>
    <border>
      <left/>
      <right/>
      <top style="thin">
        <color rgb="FFB482B4"/>
      </top>
      <bottom style="thin">
        <color rgb="FFDAC1DA"/>
      </bottom>
      <diagonal/>
    </border>
    <border>
      <left style="thin">
        <color rgb="FFB482B4"/>
      </left>
      <right/>
      <top style="thin">
        <color rgb="FFB482B4"/>
      </top>
      <bottom style="thin">
        <color rgb="FFB482B4"/>
      </bottom>
      <diagonal/>
    </border>
    <border>
      <left/>
      <right/>
      <top style="thin">
        <color rgb="FFDAC1DA"/>
      </top>
      <bottom style="thin">
        <color theme="5" tint="0.79998168889431442"/>
      </bottom>
      <diagonal/>
    </border>
    <border>
      <left/>
      <right/>
      <top/>
      <bottom style="thick">
        <color rgb="FF007096"/>
      </bottom>
      <diagonal/>
    </border>
    <border>
      <left/>
      <right/>
      <top style="thin">
        <color rgb="FF007096"/>
      </top>
      <bottom style="thin">
        <color rgb="FF007096"/>
      </bottom>
      <diagonal/>
    </border>
    <border>
      <left/>
      <right/>
      <top style="thin">
        <color rgb="FF80B8CB"/>
      </top>
      <bottom style="thin">
        <color rgb="FF80B8CB"/>
      </bottom>
      <diagonal/>
    </border>
    <border>
      <left/>
      <right/>
      <top style="thin">
        <color rgb="FF007096"/>
      </top>
      <bottom/>
      <diagonal/>
    </border>
    <border>
      <left/>
      <right/>
      <top style="thin">
        <color rgb="FF80B8CB"/>
      </top>
      <bottom/>
      <diagonal/>
    </border>
    <border>
      <left/>
      <right/>
      <top/>
      <bottom style="thick">
        <color rgb="FFCD0069"/>
      </bottom>
      <diagonal/>
    </border>
    <border>
      <left/>
      <right/>
      <top style="thin">
        <color rgb="FFE680B4"/>
      </top>
      <bottom style="thin">
        <color rgb="FFE680B4"/>
      </bottom>
      <diagonal/>
    </border>
    <border>
      <left/>
      <right/>
      <top style="thin">
        <color rgb="FFCD0069"/>
      </top>
      <bottom/>
      <diagonal/>
    </border>
    <border>
      <left/>
      <right/>
      <top style="thin">
        <color rgb="FFE680B4"/>
      </top>
      <bottom/>
      <diagonal/>
    </border>
    <border>
      <left style="thin">
        <color rgb="FF006E78"/>
      </left>
      <right/>
      <top style="thin">
        <color rgb="FF006E78"/>
      </top>
      <bottom/>
      <diagonal/>
    </border>
    <border>
      <left/>
      <right style="thin">
        <color rgb="FF006E78"/>
      </right>
      <top style="thin">
        <color rgb="FF006E78"/>
      </top>
      <bottom/>
      <diagonal/>
    </border>
    <border>
      <left/>
      <right/>
      <top/>
      <bottom style="thick">
        <color rgb="FF4BB9AA"/>
      </bottom>
      <diagonal/>
    </border>
    <border>
      <left/>
      <right/>
      <top style="thin">
        <color rgb="FF4BB9AA"/>
      </top>
      <bottom style="thin">
        <color rgb="FF4BB9AA"/>
      </bottom>
      <diagonal/>
    </border>
    <border>
      <left style="thin">
        <color rgb="FF4BB9AA"/>
      </left>
      <right/>
      <top style="thin">
        <color rgb="FF4BB9AA"/>
      </top>
      <bottom/>
      <diagonal/>
    </border>
    <border>
      <left/>
      <right style="thin">
        <color rgb="FF4BB9AA"/>
      </right>
      <top style="thin">
        <color rgb="FF4BB9AA"/>
      </top>
      <bottom/>
      <diagonal/>
    </border>
    <border>
      <left style="thin">
        <color rgb="FF4BB9AA"/>
      </left>
      <right/>
      <top/>
      <bottom/>
      <diagonal/>
    </border>
    <border>
      <left/>
      <right style="thin">
        <color rgb="FF4BB9AA"/>
      </right>
      <top/>
      <bottom/>
      <diagonal/>
    </border>
    <border>
      <left style="thin">
        <color rgb="FF4BB9AA"/>
      </left>
      <right/>
      <top/>
      <bottom style="thin">
        <color rgb="FF4BB9AA"/>
      </bottom>
      <diagonal/>
    </border>
    <border>
      <left/>
      <right style="thin">
        <color rgb="FF4BB9AA"/>
      </right>
      <top/>
      <bottom style="thin">
        <color rgb="FF4BB9AA"/>
      </bottom>
      <diagonal/>
    </border>
    <border>
      <left/>
      <right/>
      <top/>
      <bottom style="thin">
        <color rgb="FF4BB9AA"/>
      </bottom>
      <diagonal/>
    </border>
    <border>
      <left/>
      <right/>
      <top style="thin">
        <color rgb="FF4BB9AA"/>
      </top>
      <bottom/>
      <diagonal/>
    </border>
    <border>
      <left/>
      <right/>
      <top style="thin">
        <color rgb="FFA5DCD5"/>
      </top>
      <bottom style="thin">
        <color rgb="FFA5DCD5"/>
      </bottom>
      <diagonal/>
    </border>
    <border>
      <left/>
      <right/>
      <top/>
      <bottom style="thin">
        <color rgb="FFD2EEEA"/>
      </bottom>
      <diagonal/>
    </border>
    <border>
      <left/>
      <right/>
      <top style="thin">
        <color rgb="FFA5DCD5"/>
      </top>
      <bottom/>
      <diagonal/>
    </border>
    <border>
      <left/>
      <right/>
      <top/>
      <bottom style="thin">
        <color rgb="FFA5DCD5"/>
      </bottom>
      <diagonal/>
    </border>
    <border>
      <left/>
      <right/>
      <top style="thin">
        <color rgb="FFA5DCD5"/>
      </top>
      <bottom style="thin">
        <color rgb="FF4BB9AA"/>
      </bottom>
      <diagonal/>
    </border>
    <border>
      <left/>
      <right/>
      <top style="thin">
        <color rgb="FF4BB9AA"/>
      </top>
      <bottom style="thin">
        <color rgb="FFA5DCD5"/>
      </bottom>
      <diagonal/>
    </border>
    <border>
      <left/>
      <right/>
      <top style="thin">
        <color rgb="FFA5DCD5"/>
      </top>
      <bottom style="thin">
        <color theme="9"/>
      </bottom>
      <diagonal/>
    </border>
    <border>
      <left/>
      <right/>
      <top style="thin">
        <color theme="9"/>
      </top>
      <bottom style="thin">
        <color rgb="FFA5DCD5"/>
      </bottom>
      <diagonal/>
    </border>
    <border>
      <left/>
      <right/>
      <top style="thin">
        <color rgb="FF4BB9AA"/>
      </top>
      <bottom style="thin">
        <color theme="9"/>
      </bottom>
      <diagonal/>
    </border>
    <border>
      <left/>
      <right/>
      <top style="thin">
        <color theme="5" tint="0.79998168889431442"/>
      </top>
      <bottom style="thin">
        <color rgb="FFDAC1DA"/>
      </bottom>
      <diagonal/>
    </border>
    <border>
      <left/>
      <right/>
      <top style="thin">
        <color rgb="FF8AD7EE"/>
      </top>
      <bottom style="thin">
        <color rgb="FF8AD7EE"/>
      </bottom>
      <diagonal/>
    </border>
    <border>
      <left/>
      <right/>
      <top style="thin">
        <color rgb="FF14AFDC"/>
      </top>
      <bottom/>
      <diagonal/>
    </border>
    <border>
      <left/>
      <right/>
      <top/>
      <bottom style="thin">
        <color rgb="FF8AD7EE"/>
      </bottom>
      <diagonal/>
    </border>
    <border>
      <left/>
      <right/>
      <top style="thin">
        <color rgb="FF14AFDC"/>
      </top>
      <bottom style="thin">
        <color rgb="FF14AFDC"/>
      </bottom>
      <diagonal/>
    </border>
    <border>
      <left/>
      <right/>
      <top style="thin">
        <color rgb="FF14AFDC"/>
      </top>
      <bottom style="thin">
        <color theme="4"/>
      </bottom>
      <diagonal/>
    </border>
    <border>
      <left/>
      <right/>
      <top style="thick">
        <color rgb="FF007096"/>
      </top>
      <bottom/>
      <diagonal/>
    </border>
    <border>
      <left/>
      <right/>
      <top style="thick">
        <color rgb="FF80B8CB"/>
      </top>
      <bottom/>
      <diagonal/>
    </border>
    <border>
      <left/>
      <right/>
      <top style="thick">
        <color rgb="FFBFDBE5"/>
      </top>
      <bottom/>
      <diagonal/>
    </border>
    <border>
      <left/>
      <right/>
      <top style="thick">
        <color rgb="FF4BB9AA"/>
      </top>
      <bottom style="thin">
        <color indexed="64"/>
      </bottom>
      <diagonal/>
    </border>
    <border>
      <left/>
      <right/>
      <top style="thick">
        <color rgb="FFA5DCD5"/>
      </top>
      <bottom style="thin">
        <color indexed="64"/>
      </bottom>
      <diagonal/>
    </border>
    <border>
      <left/>
      <right/>
      <top style="thick">
        <color rgb="FFD2EEEA"/>
      </top>
      <bottom style="thin">
        <color indexed="64"/>
      </bottom>
      <diagonal/>
    </border>
    <border>
      <left/>
      <right/>
      <top style="thick">
        <color rgb="FFCD0069"/>
      </top>
      <bottom/>
      <diagonal/>
    </border>
    <border>
      <left/>
      <right/>
      <top style="thick">
        <color rgb="FFE680B4"/>
      </top>
      <bottom/>
      <diagonal/>
    </border>
    <border>
      <left/>
      <right/>
      <top style="thick">
        <color rgb="FFF3BFDA"/>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ck">
        <color rgb="FF006E78"/>
      </top>
      <bottom style="thin">
        <color indexed="64"/>
      </bottom>
      <diagonal/>
    </border>
    <border>
      <left/>
      <right/>
      <top style="thick">
        <color rgb="FF80B7BC"/>
      </top>
      <bottom style="thin">
        <color indexed="64"/>
      </bottom>
      <diagonal/>
    </border>
    <border>
      <left/>
      <right/>
      <top style="thick">
        <color rgb="FFBFDBDD"/>
      </top>
      <bottom style="thin">
        <color indexed="64"/>
      </bottom>
      <diagonal/>
    </border>
    <border>
      <left/>
      <right/>
      <top style="thick">
        <color rgb="FFB482B4"/>
      </top>
      <bottom style="thin">
        <color auto="1"/>
      </bottom>
      <diagonal/>
    </border>
    <border>
      <left/>
      <right/>
      <top style="thick">
        <color rgb="FFDAC1DA"/>
      </top>
      <bottom style="thin">
        <color auto="1"/>
      </bottom>
      <diagonal/>
    </border>
    <border>
      <left/>
      <right/>
      <top style="thick">
        <color rgb="FFECE0EC"/>
      </top>
      <bottom style="thin">
        <color auto="1"/>
      </bottom>
      <diagonal/>
    </border>
    <border>
      <left/>
      <right/>
      <top/>
      <bottom style="medium">
        <color indexed="64"/>
      </bottom>
      <diagonal/>
    </border>
    <border>
      <left/>
      <right/>
      <top style="thick">
        <color rgb="FF14AFDC"/>
      </top>
      <bottom/>
      <diagonal/>
    </border>
    <border>
      <left/>
      <right/>
      <top style="thick">
        <color rgb="FFC4EBF6"/>
      </top>
      <bottom/>
      <diagonal/>
    </border>
    <border>
      <left/>
      <right/>
      <top style="thick">
        <color rgb="FF8AD7EE"/>
      </top>
      <bottom/>
      <diagonal/>
    </border>
    <border>
      <left/>
      <right/>
      <top style="medium">
        <color indexed="64"/>
      </top>
      <bottom style="medium">
        <color indexed="64"/>
      </bottom>
      <diagonal/>
    </border>
    <border>
      <left style="thin">
        <color rgb="FF4BB9AA"/>
      </left>
      <right/>
      <top style="thin">
        <color rgb="FF4BB9AA"/>
      </top>
      <bottom style="thin">
        <color rgb="FF4BB9AA"/>
      </bottom>
      <diagonal/>
    </border>
    <border>
      <left/>
      <right style="thin">
        <color rgb="FF4BB9AA"/>
      </right>
      <top style="thin">
        <color rgb="FF4BB9AA"/>
      </top>
      <bottom style="thin">
        <color rgb="FF4BB9AA"/>
      </bottom>
      <diagonal/>
    </border>
    <border>
      <left/>
      <right/>
      <top style="thin">
        <color rgb="FFD2EEEA"/>
      </top>
      <bottom/>
      <diagonal/>
    </border>
    <border>
      <left/>
      <right/>
      <top style="thick">
        <color theme="5"/>
      </top>
      <bottom/>
      <diagonal/>
    </border>
    <border>
      <left/>
      <right/>
      <top style="thin">
        <color theme="4" tint="0.79995117038483843"/>
      </top>
      <bottom style="thin">
        <color theme="4"/>
      </bottom>
      <diagonal/>
    </border>
    <border>
      <left/>
      <right/>
      <top/>
      <bottom style="thin">
        <color rgb="FF80B8CB"/>
      </bottom>
      <diagonal/>
    </border>
    <border>
      <left/>
      <right/>
      <top/>
      <bottom style="thick">
        <color rgb="FF14AFDC"/>
      </bottom>
      <diagonal/>
    </border>
  </borders>
  <cellStyleXfs count="7">
    <xf numFmtId="0" fontId="0" fillId="0" borderId="0"/>
    <xf numFmtId="9" fontId="10" fillId="0" borderId="0" applyFont="0" applyFill="0" applyBorder="0" applyAlignment="0" applyProtection="0"/>
    <xf numFmtId="0" fontId="18" fillId="0" borderId="0" applyNumberFormat="0" applyFill="0" applyBorder="0" applyAlignment="0" applyProtection="0"/>
    <xf numFmtId="0" fontId="19" fillId="0" borderId="2" applyNumberFormat="0" applyFill="0" applyAlignment="0" applyProtection="0"/>
    <xf numFmtId="0" fontId="20" fillId="0" borderId="0" applyNumberFormat="0" applyFill="0" applyBorder="0" applyAlignment="0" applyProtection="0"/>
    <xf numFmtId="43" fontId="10" fillId="0" borderId="0" applyFont="0" applyFill="0" applyBorder="0" applyAlignment="0" applyProtection="0"/>
    <xf numFmtId="44" fontId="10" fillId="0" borderId="0" applyFont="0" applyFill="0" applyBorder="0" applyAlignment="0" applyProtection="0"/>
  </cellStyleXfs>
  <cellXfs count="986">
    <xf numFmtId="0" fontId="0" fillId="0" borderId="0" xfId="0"/>
    <xf numFmtId="0" fontId="3" fillId="0" borderId="0" xfId="0" applyFont="1" applyAlignment="1">
      <alignment horizontal="left" vertical="center" indent="1"/>
    </xf>
    <xf numFmtId="0" fontId="2" fillId="0" borderId="0" xfId="0" applyFont="1" applyAlignment="1">
      <alignment vertical="center"/>
    </xf>
    <xf numFmtId="0" fontId="5" fillId="0" borderId="0" xfId="0" applyFont="1" applyAlignment="1">
      <alignment vertical="center" wrapText="1"/>
    </xf>
    <xf numFmtId="0" fontId="6" fillId="0" borderId="0" xfId="0" applyFont="1"/>
    <xf numFmtId="0" fontId="8" fillId="0" borderId="0" xfId="0" applyFont="1"/>
    <xf numFmtId="0" fontId="1" fillId="0" borderId="0" xfId="0" applyFont="1" applyAlignment="1">
      <alignment horizontal="left" vertical="center" indent="1"/>
    </xf>
    <xf numFmtId="0" fontId="9" fillId="0" borderId="0" xfId="0" applyFont="1"/>
    <xf numFmtId="0" fontId="11" fillId="0" borderId="0" xfId="0" applyFont="1"/>
    <xf numFmtId="0" fontId="12" fillId="0" borderId="0" xfId="0" applyFont="1" applyAlignment="1">
      <alignment vertical="center"/>
    </xf>
    <xf numFmtId="0" fontId="12" fillId="0" borderId="0" xfId="0" applyFont="1" applyAlignment="1">
      <alignment horizontal="left" vertical="center" indent="1"/>
    </xf>
    <xf numFmtId="0" fontId="1" fillId="0" borderId="0" xfId="0" applyFont="1" applyAlignment="1">
      <alignment vertical="center" wrapText="1"/>
    </xf>
    <xf numFmtId="0" fontId="8" fillId="0" borderId="0" xfId="0" applyFont="1" applyAlignment="1">
      <alignment vertical="top"/>
    </xf>
    <xf numFmtId="0" fontId="7" fillId="0" borderId="0" xfId="0" applyFont="1" applyAlignment="1">
      <alignment vertical="top" wrapText="1"/>
    </xf>
    <xf numFmtId="0" fontId="9" fillId="0" borderId="0" xfId="0" applyFont="1" applyAlignment="1">
      <alignment vertical="top"/>
    </xf>
    <xf numFmtId="0" fontId="7" fillId="0" borderId="0" xfId="0" applyFont="1" applyAlignment="1">
      <alignment horizontal="left" vertical="top" wrapText="1"/>
    </xf>
    <xf numFmtId="0" fontId="8" fillId="0" borderId="0" xfId="0" applyFont="1" applyAlignment="1">
      <alignment horizontal="left" vertical="top"/>
    </xf>
    <xf numFmtId="0" fontId="7"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vertical="center" wrapText="1"/>
    </xf>
    <xf numFmtId="0" fontId="11" fillId="0" borderId="0" xfId="0" applyFont="1" applyAlignment="1">
      <alignment wrapText="1"/>
    </xf>
    <xf numFmtId="0" fontId="12" fillId="0" borderId="0" xfId="0" applyFont="1" applyAlignment="1">
      <alignment wrapText="1"/>
    </xf>
    <xf numFmtId="0" fontId="7" fillId="0" borderId="0" xfId="0" applyFont="1" applyAlignment="1">
      <alignment vertical="center"/>
    </xf>
    <xf numFmtId="0" fontId="29" fillId="0" borderId="0" xfId="0" applyFont="1"/>
    <xf numFmtId="0" fontId="0" fillId="0" borderId="0" xfId="0" applyAlignment="1">
      <alignment horizontal="center"/>
    </xf>
    <xf numFmtId="0" fontId="11" fillId="0" borderId="0" xfId="0" applyFont="1" applyAlignment="1">
      <alignment vertical="top"/>
    </xf>
    <xf numFmtId="0" fontId="7" fillId="0" borderId="0" xfId="0" applyFont="1" applyAlignment="1">
      <alignment horizontal="left" vertical="top"/>
    </xf>
    <xf numFmtId="0" fontId="1" fillId="0" borderId="0" xfId="0" applyFont="1"/>
    <xf numFmtId="0" fontId="14" fillId="0" borderId="0" xfId="0" applyFont="1" applyAlignment="1">
      <alignment wrapText="1"/>
    </xf>
    <xf numFmtId="0" fontId="0" fillId="0" borderId="0" xfId="0" applyAlignment="1">
      <alignment wrapText="1"/>
    </xf>
    <xf numFmtId="0" fontId="19" fillId="0" borderId="2" xfId="3" applyAlignment="1">
      <alignment vertical="center"/>
    </xf>
    <xf numFmtId="0" fontId="19" fillId="0" borderId="2" xfId="3" applyAlignment="1">
      <alignment vertical="center" wrapText="1"/>
    </xf>
    <xf numFmtId="0" fontId="31" fillId="0" borderId="0" xfId="0" applyFont="1" applyAlignment="1">
      <alignment wrapText="1"/>
    </xf>
    <xf numFmtId="0" fontId="19" fillId="0" borderId="2" xfId="3"/>
    <xf numFmtId="0" fontId="32" fillId="0" borderId="0" xfId="0" applyFont="1" applyAlignment="1">
      <alignment wrapText="1"/>
    </xf>
    <xf numFmtId="0" fontId="19" fillId="0" borderId="0" xfId="3" applyBorder="1" applyAlignment="1">
      <alignment wrapText="1"/>
    </xf>
    <xf numFmtId="0" fontId="4" fillId="0" borderId="0" xfId="0" applyFont="1" applyAlignment="1">
      <alignment wrapText="1"/>
    </xf>
    <xf numFmtId="0" fontId="19" fillId="0" borderId="3" xfId="3" applyFill="1" applyBorder="1" applyAlignment="1">
      <alignment vertical="center"/>
    </xf>
    <xf numFmtId="0" fontId="22" fillId="0" borderId="3" xfId="2" applyFont="1" applyFill="1" applyBorder="1" applyAlignment="1">
      <alignment vertical="center"/>
    </xf>
    <xf numFmtId="0" fontId="21" fillId="0" borderId="3" xfId="2" applyFont="1" applyFill="1" applyBorder="1" applyAlignment="1">
      <alignment vertical="center"/>
    </xf>
    <xf numFmtId="0" fontId="18" fillId="2" borderId="0" xfId="2" quotePrefix="1" applyFill="1" applyBorder="1" applyAlignment="1">
      <alignment vertical="center"/>
    </xf>
    <xf numFmtId="0" fontId="8" fillId="2" borderId="0" xfId="2" quotePrefix="1" applyFont="1" applyFill="1" applyBorder="1" applyAlignment="1">
      <alignment vertical="center"/>
    </xf>
    <xf numFmtId="0" fontId="18" fillId="2" borderId="0" xfId="2" quotePrefix="1" applyFill="1" applyAlignment="1">
      <alignment vertical="center"/>
    </xf>
    <xf numFmtId="0" fontId="33" fillId="0" borderId="3" xfId="3" applyFont="1" applyFill="1" applyBorder="1" applyAlignment="1">
      <alignment vertical="center"/>
    </xf>
    <xf numFmtId="0" fontId="19" fillId="0" borderId="0" xfId="3" applyBorder="1"/>
    <xf numFmtId="0" fontId="20" fillId="0" borderId="0" xfId="4" applyAlignment="1">
      <alignment vertical="center"/>
    </xf>
    <xf numFmtId="0" fontId="20" fillId="0" borderId="0" xfId="4" applyBorder="1"/>
    <xf numFmtId="0" fontId="20" fillId="0" borderId="0" xfId="4" applyAlignment="1">
      <alignment wrapText="1"/>
    </xf>
    <xf numFmtId="0" fontId="7" fillId="0" borderId="6" xfId="0" applyFont="1" applyBorder="1" applyAlignment="1">
      <alignment vertical="center" wrapText="1"/>
    </xf>
    <xf numFmtId="0" fontId="8" fillId="2" borderId="7" xfId="2" quotePrefix="1" applyFont="1" applyFill="1" applyBorder="1" applyAlignment="1">
      <alignment vertical="center"/>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xf>
    <xf numFmtId="0" fontId="8" fillId="0" borderId="0" xfId="0" applyFont="1" applyAlignment="1">
      <alignment vertical="center"/>
    </xf>
    <xf numFmtId="0" fontId="36" fillId="0" borderId="3" xfId="2" applyFont="1" applyFill="1" applyBorder="1" applyAlignment="1">
      <alignment vertical="center"/>
    </xf>
    <xf numFmtId="0" fontId="37" fillId="0" borderId="0" xfId="3" applyFont="1" applyBorder="1"/>
    <xf numFmtId="0" fontId="15" fillId="0" borderId="0" xfId="0" applyFont="1" applyAlignment="1">
      <alignment vertical="center"/>
    </xf>
    <xf numFmtId="0" fontId="37" fillId="0" borderId="0" xfId="3" applyFont="1" applyBorder="1" applyAlignment="1">
      <alignment wrapText="1"/>
    </xf>
    <xf numFmtId="0" fontId="8"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37" fillId="0" borderId="0" xfId="4" applyFont="1"/>
    <xf numFmtId="0" fontId="27" fillId="0" borderId="0" xfId="0" applyFont="1" applyAlignment="1">
      <alignment wrapText="1" readingOrder="1"/>
    </xf>
    <xf numFmtId="0" fontId="43" fillId="0" borderId="0" xfId="0" applyFont="1" applyAlignment="1">
      <alignment wrapText="1"/>
    </xf>
    <xf numFmtId="0" fontId="10" fillId="0" borderId="0" xfId="0" applyFont="1"/>
    <xf numFmtId="0" fontId="20" fillId="0" borderId="0" xfId="4"/>
    <xf numFmtId="0" fontId="8" fillId="0" borderId="0" xfId="0" applyFont="1" applyAlignment="1">
      <alignment wrapText="1" readingOrder="1"/>
    </xf>
    <xf numFmtId="0" fontId="10" fillId="0" borderId="0" xfId="0" applyFont="1" applyAlignment="1">
      <alignment horizontal="right"/>
    </xf>
    <xf numFmtId="0" fontId="8" fillId="0" borderId="0" xfId="0" applyFont="1" applyAlignment="1">
      <alignment horizontal="right" wrapText="1"/>
    </xf>
    <xf numFmtId="0" fontId="7" fillId="0" borderId="0" xfId="0" applyFont="1" applyAlignment="1">
      <alignment horizontal="right" wrapText="1"/>
    </xf>
    <xf numFmtId="0" fontId="0" fillId="0" borderId="0" xfId="0" applyAlignment="1">
      <alignment horizontal="right"/>
    </xf>
    <xf numFmtId="0" fontId="11" fillId="0" borderId="0" xfId="0" applyFont="1" applyAlignment="1">
      <alignment horizontal="right"/>
    </xf>
    <xf numFmtId="0" fontId="0" fillId="0" borderId="0" xfId="0" applyAlignment="1">
      <alignment horizontal="right" wrapText="1"/>
    </xf>
    <xf numFmtId="0" fontId="11" fillId="0" borderId="0" xfId="0" applyFont="1" applyAlignment="1">
      <alignment horizontal="right" wrapText="1"/>
    </xf>
    <xf numFmtId="0" fontId="17" fillId="0" borderId="0" xfId="0" applyFont="1" applyAlignment="1">
      <alignment horizontal="center" wrapText="1"/>
    </xf>
    <xf numFmtId="0" fontId="7" fillId="0" borderId="0" xfId="0" applyFont="1" applyAlignment="1">
      <alignment horizontal="center" wrapText="1"/>
    </xf>
    <xf numFmtId="0" fontId="0" fillId="0" borderId="0" xfId="0" applyAlignment="1">
      <alignment horizontal="center" wrapText="1"/>
    </xf>
    <xf numFmtId="0" fontId="26" fillId="3" borderId="17" xfId="0" applyFont="1" applyFill="1" applyBorder="1" applyAlignment="1">
      <alignment horizontal="left"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6" fillId="3" borderId="17" xfId="0" applyFont="1" applyFill="1" applyBorder="1" applyAlignment="1">
      <alignment horizontal="left" vertical="center"/>
    </xf>
    <xf numFmtId="0" fontId="19" fillId="0" borderId="22" xfId="3" applyBorder="1"/>
    <xf numFmtId="0" fontId="4" fillId="0" borderId="0" xfId="0" applyFont="1"/>
    <xf numFmtId="0" fontId="42" fillId="0" borderId="0" xfId="0" applyFont="1"/>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9" fillId="0" borderId="0" xfId="3" applyBorder="1" applyAlignment="1">
      <alignment vertical="center"/>
    </xf>
    <xf numFmtId="0" fontId="8" fillId="0" borderId="0" xfId="0" applyFont="1" applyAlignment="1">
      <alignment horizontal="right" vertical="center"/>
    </xf>
    <xf numFmtId="0" fontId="15" fillId="0" borderId="11" xfId="0" applyFont="1" applyBorder="1" applyAlignment="1">
      <alignment horizontal="left" vertical="center" wrapText="1"/>
    </xf>
    <xf numFmtId="0" fontId="7" fillId="0" borderId="10" xfId="0" applyFont="1" applyBorder="1" applyAlignment="1">
      <alignment horizontal="left" vertical="center" wrapText="1"/>
    </xf>
    <xf numFmtId="0" fontId="20" fillId="0" borderId="0" xfId="4" applyAlignment="1">
      <alignment vertical="top"/>
    </xf>
    <xf numFmtId="0" fontId="7" fillId="0" borderId="0" xfId="0" applyFont="1" applyAlignment="1">
      <alignment vertical="center" wrapText="1"/>
    </xf>
    <xf numFmtId="0" fontId="23" fillId="0" borderId="0" xfId="0" applyFont="1" applyAlignment="1">
      <alignment vertical="top" wrapText="1"/>
    </xf>
    <xf numFmtId="0" fontId="7" fillId="0" borderId="0" xfId="0" applyFont="1" applyAlignment="1">
      <alignment horizontal="right" vertical="center" wrapText="1"/>
    </xf>
    <xf numFmtId="0" fontId="37" fillId="0" borderId="0" xfId="4" applyFont="1" applyBorder="1" applyAlignment="1">
      <alignment vertical="center" wrapText="1"/>
    </xf>
    <xf numFmtId="0" fontId="0" fillId="0" borderId="0" xfId="0" applyAlignment="1">
      <alignment vertical="center" wrapText="1"/>
    </xf>
    <xf numFmtId="0" fontId="4" fillId="0" borderId="0" xfId="0" applyFont="1" applyAlignment="1">
      <alignment horizontal="left"/>
    </xf>
    <xf numFmtId="0" fontId="7" fillId="0" borderId="0" xfId="0" applyFont="1" applyAlignment="1">
      <alignment horizontal="left" vertical="center" wrapText="1"/>
    </xf>
    <xf numFmtId="0" fontId="15" fillId="0" borderId="0" xfId="0" applyFont="1" applyAlignment="1">
      <alignment horizontal="left" vertical="center" wrapText="1"/>
    </xf>
    <xf numFmtId="3" fontId="15" fillId="0" borderId="25" xfId="0" applyNumberFormat="1" applyFont="1" applyBorder="1" applyAlignment="1">
      <alignment horizontal="right" vertical="center" wrapText="1"/>
    </xf>
    <xf numFmtId="3" fontId="15" fillId="0" borderId="0" xfId="0" quotePrefix="1" applyNumberFormat="1" applyFont="1" applyAlignment="1">
      <alignment horizontal="right" vertical="center" wrapText="1"/>
    </xf>
    <xf numFmtId="3" fontId="15" fillId="0" borderId="0" xfId="0" applyNumberFormat="1" applyFont="1" applyAlignment="1">
      <alignment horizontal="right" vertical="center" wrapText="1"/>
    </xf>
    <xf numFmtId="0" fontId="18" fillId="0" borderId="0" xfId="2" applyAlignment="1">
      <alignment vertical="top"/>
    </xf>
    <xf numFmtId="0" fontId="5" fillId="0" borderId="17" xfId="0" applyFont="1" applyBorder="1" applyAlignment="1">
      <alignment vertical="center" wrapText="1"/>
    </xf>
    <xf numFmtId="0" fontId="47" fillId="0" borderId="0" xfId="0" applyFont="1" applyAlignment="1">
      <alignment vertical="center" wrapText="1"/>
    </xf>
    <xf numFmtId="0" fontId="39" fillId="3" borderId="17" xfId="0" applyFont="1" applyFill="1" applyBorder="1" applyAlignment="1">
      <alignment vertical="center" wrapText="1"/>
    </xf>
    <xf numFmtId="0" fontId="5" fillId="0" borderId="17" xfId="0" applyFont="1" applyBorder="1" applyAlignment="1">
      <alignment horizontal="left" vertical="center" wrapText="1"/>
    </xf>
    <xf numFmtId="0" fontId="5" fillId="0" borderId="20" xfId="0" applyFont="1" applyBorder="1" applyAlignment="1">
      <alignment horizontal="left" vertical="center" wrapText="1"/>
    </xf>
    <xf numFmtId="0" fontId="5" fillId="0" borderId="18" xfId="0" applyFont="1" applyBorder="1" applyAlignment="1">
      <alignment horizontal="left" vertical="center" wrapText="1"/>
    </xf>
    <xf numFmtId="0" fontId="39" fillId="3" borderId="17" xfId="0" applyFont="1" applyFill="1" applyBorder="1" applyAlignment="1">
      <alignment horizontal="left" vertical="center" wrapText="1"/>
    </xf>
    <xf numFmtId="0" fontId="45" fillId="0" borderId="0" xfId="0" applyFont="1"/>
    <xf numFmtId="0" fontId="20" fillId="0" borderId="0" xfId="4" applyAlignment="1">
      <alignment horizontal="left"/>
    </xf>
    <xf numFmtId="3" fontId="7" fillId="0" borderId="15" xfId="0" applyNumberFormat="1" applyFont="1" applyBorder="1" applyAlignment="1">
      <alignment horizontal="right" vertical="center" wrapText="1"/>
    </xf>
    <xf numFmtId="0" fontId="0" fillId="0" borderId="0" xfId="0" applyAlignment="1">
      <alignment horizontal="left"/>
    </xf>
    <xf numFmtId="10" fontId="7" fillId="0" borderId="6" xfId="1" applyNumberFormat="1" applyFont="1" applyBorder="1" applyAlignment="1">
      <alignment horizontal="right" vertical="center" wrapText="1"/>
    </xf>
    <xf numFmtId="0" fontId="7" fillId="0" borderId="0" xfId="0" applyFont="1" applyAlignment="1">
      <alignment horizontal="left" vertical="center"/>
    </xf>
    <xf numFmtId="0" fontId="15" fillId="0" borderId="28" xfId="0" applyFont="1" applyBorder="1" applyAlignment="1">
      <alignment vertical="center" wrapText="1"/>
    </xf>
    <xf numFmtId="168" fontId="7" fillId="0" borderId="28" xfId="0" applyNumberFormat="1" applyFont="1" applyBorder="1" applyAlignment="1">
      <alignment horizontal="right" vertical="center" wrapText="1"/>
    </xf>
    <xf numFmtId="168" fontId="15" fillId="0" borderId="28" xfId="0" applyNumberFormat="1" applyFont="1" applyBorder="1" applyAlignment="1">
      <alignment horizontal="right" vertical="center" wrapText="1"/>
    </xf>
    <xf numFmtId="0" fontId="16" fillId="0" borderId="0" xfId="0" applyFont="1"/>
    <xf numFmtId="0" fontId="5" fillId="0" borderId="20" xfId="0" applyFont="1" applyBorder="1" applyAlignment="1">
      <alignment vertical="center" wrapText="1"/>
    </xf>
    <xf numFmtId="0" fontId="55" fillId="0" borderId="0" xfId="0" applyFont="1" applyAlignment="1">
      <alignment horizontal="left" vertical="center" indent="1"/>
    </xf>
    <xf numFmtId="0" fontId="7" fillId="0" borderId="13" xfId="0" applyFont="1" applyBorder="1" applyAlignment="1">
      <alignment vertical="center" wrapText="1"/>
    </xf>
    <xf numFmtId="0" fontId="7" fillId="0" borderId="23" xfId="0" applyFont="1" applyBorder="1" applyAlignment="1">
      <alignment vertical="center" wrapText="1"/>
    </xf>
    <xf numFmtId="3" fontId="7" fillId="0" borderId="23" xfId="0" applyNumberFormat="1" applyFont="1" applyBorder="1" applyAlignment="1">
      <alignment horizontal="right" vertical="center" wrapText="1"/>
    </xf>
    <xf numFmtId="0" fontId="8" fillId="0" borderId="0" xfId="0" applyFont="1" applyAlignment="1">
      <alignment vertical="center" wrapText="1"/>
    </xf>
    <xf numFmtId="0" fontId="20" fillId="0" borderId="0" xfId="4" applyBorder="1" applyAlignment="1">
      <alignment wrapText="1"/>
    </xf>
    <xf numFmtId="0" fontId="59" fillId="3" borderId="17" xfId="0" applyFont="1" applyFill="1" applyBorder="1" applyAlignment="1">
      <alignment horizontal="left" vertical="center"/>
    </xf>
    <xf numFmtId="0" fontId="26" fillId="3" borderId="20" xfId="0" applyFont="1" applyFill="1" applyBorder="1" applyAlignment="1">
      <alignment horizontal="left" vertical="center" wrapText="1"/>
    </xf>
    <xf numFmtId="0" fontId="5" fillId="0" borderId="0" xfId="0" applyFont="1" applyAlignment="1">
      <alignment horizontal="left" vertical="center" wrapText="1"/>
    </xf>
    <xf numFmtId="0" fontId="5" fillId="0" borderId="35" xfId="0" applyFont="1" applyBorder="1" applyAlignment="1">
      <alignment horizontal="left" vertical="center" wrapText="1"/>
    </xf>
    <xf numFmtId="0" fontId="5" fillId="0" borderId="34" xfId="0" applyFont="1" applyBorder="1" applyAlignment="1">
      <alignment vertical="center" wrapText="1"/>
    </xf>
    <xf numFmtId="0" fontId="34" fillId="3" borderId="0" xfId="0" applyFont="1" applyFill="1" applyAlignment="1">
      <alignment vertical="center" wrapText="1"/>
    </xf>
    <xf numFmtId="0" fontId="25" fillId="3" borderId="0" xfId="0" applyFont="1" applyFill="1" applyAlignment="1">
      <alignment vertical="center" wrapText="1"/>
    </xf>
    <xf numFmtId="0" fontId="5" fillId="0" borderId="29"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8" fillId="0" borderId="0" xfId="0" applyFont="1" applyAlignment="1">
      <alignment horizontal="right" vertical="center" wrapText="1"/>
    </xf>
    <xf numFmtId="0" fontId="62" fillId="0" borderId="0" xfId="4" applyFont="1"/>
    <xf numFmtId="9" fontId="7" fillId="0" borderId="15" xfId="1" quotePrefix="1" applyFont="1" applyBorder="1" applyAlignment="1">
      <alignment horizontal="right" vertical="center" wrapText="1"/>
    </xf>
    <xf numFmtId="0" fontId="8" fillId="0" borderId="0" xfId="0" applyFont="1" applyAlignment="1">
      <alignment readingOrder="1"/>
    </xf>
    <xf numFmtId="0" fontId="8" fillId="0" borderId="0" xfId="0" applyFont="1" applyAlignment="1">
      <alignment horizontal="left" vertical="top" wrapText="1"/>
    </xf>
    <xf numFmtId="0" fontId="20" fillId="0" borderId="0" xfId="4" applyBorder="1" applyAlignment="1"/>
    <xf numFmtId="0" fontId="17" fillId="0" borderId="0" xfId="0" applyFont="1" applyAlignment="1">
      <alignment horizontal="center"/>
    </xf>
    <xf numFmtId="0" fontId="0" fillId="0" borderId="0" xfId="0" applyAlignment="1">
      <alignment horizontal="left" vertical="top" wrapText="1"/>
    </xf>
    <xf numFmtId="0" fontId="24" fillId="0" borderId="15" xfId="0" applyFont="1" applyBorder="1" applyAlignment="1">
      <alignment vertical="center" wrapText="1"/>
    </xf>
    <xf numFmtId="0" fontId="5" fillId="0" borderId="19" xfId="0" applyFont="1" applyBorder="1" applyAlignment="1">
      <alignment horizontal="left" vertical="center" wrapText="1"/>
    </xf>
    <xf numFmtId="0" fontId="5" fillId="0" borderId="30" xfId="0" applyFont="1" applyBorder="1" applyAlignment="1">
      <alignment horizontal="left" vertical="center" wrapText="1"/>
    </xf>
    <xf numFmtId="0" fontId="10" fillId="2" borderId="0" xfId="2" quotePrefix="1" applyFont="1" applyFill="1" applyBorder="1" applyAlignment="1">
      <alignment vertical="center"/>
    </xf>
    <xf numFmtId="0" fontId="18" fillId="2" borderId="0" xfId="2" applyFill="1" applyBorder="1" applyAlignment="1">
      <alignment vertical="center"/>
    </xf>
    <xf numFmtId="0" fontId="18" fillId="2" borderId="0" xfId="2" applyFill="1" applyAlignment="1">
      <alignment vertical="center"/>
    </xf>
    <xf numFmtId="0" fontId="30" fillId="2" borderId="0" xfId="0" applyFont="1" applyFill="1"/>
    <xf numFmtId="9" fontId="7" fillId="0" borderId="25" xfId="1" applyFont="1" applyBorder="1" applyAlignment="1">
      <alignment horizontal="right" vertical="center" wrapText="1"/>
    </xf>
    <xf numFmtId="0" fontId="5" fillId="0" borderId="19" xfId="0" applyFont="1" applyBorder="1" applyAlignment="1">
      <alignment vertical="center" wrapText="1"/>
    </xf>
    <xf numFmtId="0" fontId="39" fillId="3" borderId="20" xfId="0" applyFont="1" applyFill="1" applyBorder="1" applyAlignment="1">
      <alignment horizontal="left" vertical="center" wrapText="1"/>
    </xf>
    <xf numFmtId="0" fontId="45" fillId="0" borderId="0" xfId="0" applyFont="1" applyAlignment="1">
      <alignment horizontal="right"/>
    </xf>
    <xf numFmtId="0" fontId="63" fillId="0" borderId="17" xfId="0" applyFont="1" applyBorder="1" applyAlignment="1">
      <alignment horizontal="left" vertical="center" wrapText="1"/>
    </xf>
    <xf numFmtId="0" fontId="64" fillId="0" borderId="0" xfId="0" applyFont="1"/>
    <xf numFmtId="0" fontId="66" fillId="0" borderId="0" xfId="0" applyFont="1" applyAlignment="1">
      <alignment wrapText="1"/>
    </xf>
    <xf numFmtId="0" fontId="66" fillId="0" borderId="0" xfId="0" applyFont="1" applyAlignment="1">
      <alignment horizontal="right" wrapText="1"/>
    </xf>
    <xf numFmtId="0" fontId="16" fillId="0" borderId="0" xfId="0" applyFont="1" applyAlignment="1">
      <alignment horizontal="left" vertical="center" indent="1"/>
    </xf>
    <xf numFmtId="0" fontId="67" fillId="0" borderId="0" xfId="0" applyFont="1" applyAlignment="1">
      <alignment vertical="center"/>
    </xf>
    <xf numFmtId="0" fontId="64" fillId="0" borderId="0" xfId="0" applyFont="1" applyAlignment="1">
      <alignment horizontal="center"/>
    </xf>
    <xf numFmtId="0" fontId="68" fillId="0" borderId="0" xfId="3" applyFont="1" applyBorder="1"/>
    <xf numFmtId="0" fontId="16" fillId="0" borderId="0" xfId="0" applyFont="1" applyAlignment="1">
      <alignment vertical="top"/>
    </xf>
    <xf numFmtId="0" fontId="16" fillId="0" borderId="5" xfId="0" applyFont="1" applyBorder="1" applyAlignment="1">
      <alignment vertical="center" wrapText="1"/>
    </xf>
    <xf numFmtId="10" fontId="16" fillId="0" borderId="5" xfId="1" applyNumberFormat="1" applyFont="1" applyBorder="1" applyAlignment="1">
      <alignment horizontal="right" vertical="center" wrapText="1"/>
    </xf>
    <xf numFmtId="2" fontId="8" fillId="0" borderId="0" xfId="0" applyNumberFormat="1" applyFont="1" applyAlignment="1">
      <alignment vertical="top"/>
    </xf>
    <xf numFmtId="0" fontId="69" fillId="0" borderId="0" xfId="0" applyFont="1"/>
    <xf numFmtId="0" fontId="70" fillId="0" borderId="0" xfId="0" applyFont="1"/>
    <xf numFmtId="0" fontId="70" fillId="0" borderId="0" xfId="0" applyFont="1" applyAlignment="1">
      <alignment horizontal="right"/>
    </xf>
    <xf numFmtId="0" fontId="70" fillId="0" borderId="0" xfId="0" applyFont="1" applyAlignment="1">
      <alignment horizontal="center"/>
    </xf>
    <xf numFmtId="0" fontId="70" fillId="0" borderId="0" xfId="0" applyFont="1" applyAlignment="1">
      <alignment vertical="top"/>
    </xf>
    <xf numFmtId="0" fontId="7" fillId="0" borderId="36" xfId="0" applyFont="1" applyBorder="1" applyAlignment="1">
      <alignment vertical="center" wrapText="1"/>
    </xf>
    <xf numFmtId="0" fontId="7" fillId="0" borderId="37" xfId="0" applyFont="1" applyBorder="1" applyAlignment="1">
      <alignment vertical="center" wrapText="1"/>
    </xf>
    <xf numFmtId="0" fontId="25" fillId="5" borderId="13" xfId="0" applyFont="1" applyFill="1" applyBorder="1" applyAlignment="1">
      <alignment vertical="center" wrapText="1"/>
    </xf>
    <xf numFmtId="0" fontId="7" fillId="0" borderId="12" xfId="0" applyFont="1" applyBorder="1" applyAlignment="1">
      <alignment vertical="center" wrapText="1"/>
    </xf>
    <xf numFmtId="0" fontId="16" fillId="0" borderId="0" xfId="0" applyFont="1" applyAlignment="1">
      <alignment horizontal="left" vertical="center" wrapText="1"/>
    </xf>
    <xf numFmtId="0" fontId="7" fillId="0" borderId="0" xfId="0" applyFont="1" applyAlignment="1">
      <alignment horizontal="left" vertical="center" wrapText="1" indent="1"/>
    </xf>
    <xf numFmtId="0" fontId="25" fillId="7" borderId="40" xfId="0" applyFont="1" applyFill="1" applyBorder="1" applyAlignment="1">
      <alignment vertical="center" wrapText="1"/>
    </xf>
    <xf numFmtId="0" fontId="25" fillId="7" borderId="41" xfId="0" applyFont="1" applyFill="1" applyBorder="1" applyAlignment="1">
      <alignment vertical="center" wrapText="1"/>
    </xf>
    <xf numFmtId="0" fontId="25" fillId="7" borderId="41" xfId="0" applyFont="1" applyFill="1" applyBorder="1" applyAlignment="1">
      <alignment horizontal="right" vertical="center" wrapText="1"/>
    </xf>
    <xf numFmtId="0" fontId="25" fillId="7" borderId="42" xfId="0" applyFont="1" applyFill="1" applyBorder="1" applyAlignment="1">
      <alignment horizontal="right" vertical="center" wrapText="1"/>
    </xf>
    <xf numFmtId="0" fontId="7" fillId="0" borderId="44" xfId="0" applyFont="1" applyBorder="1" applyAlignment="1">
      <alignment vertical="center" wrapText="1"/>
    </xf>
    <xf numFmtId="0" fontId="7" fillId="0" borderId="45" xfId="0" applyFont="1" applyBorder="1" applyAlignment="1">
      <alignment vertical="center" wrapText="1"/>
    </xf>
    <xf numFmtId="3" fontId="7" fillId="0" borderId="39" xfId="0" applyNumberFormat="1" applyFont="1" applyBorder="1" applyAlignment="1">
      <alignment horizontal="right" vertical="center" wrapText="1"/>
    </xf>
    <xf numFmtId="3" fontId="7" fillId="0" borderId="37" xfId="0" applyNumberFormat="1" applyFont="1" applyBorder="1" applyAlignment="1">
      <alignment horizontal="right" vertical="center" wrapText="1"/>
    </xf>
    <xf numFmtId="0" fontId="19" fillId="0" borderId="47" xfId="3" applyBorder="1"/>
    <xf numFmtId="0" fontId="7" fillId="0" borderId="49" xfId="0" applyFont="1" applyBorder="1" applyAlignment="1">
      <alignment horizontal="left" vertical="center" wrapText="1"/>
    </xf>
    <xf numFmtId="0" fontId="7" fillId="0" borderId="49" xfId="0" applyFont="1" applyBorder="1" applyAlignment="1">
      <alignment horizontal="right" vertical="center" wrapText="1"/>
    </xf>
    <xf numFmtId="0" fontId="7" fillId="0" borderId="49" xfId="0" applyFont="1" applyBorder="1" applyAlignment="1">
      <alignment vertical="center" wrapText="1"/>
    </xf>
    <xf numFmtId="0" fontId="15" fillId="0" borderId="49" xfId="0" applyFont="1" applyBorder="1" applyAlignment="1">
      <alignment horizontal="left" vertical="center" wrapText="1"/>
    </xf>
    <xf numFmtId="0" fontId="25" fillId="8" borderId="50" xfId="0" applyFont="1" applyFill="1" applyBorder="1" applyAlignment="1">
      <alignment horizontal="left" vertical="center" wrapText="1"/>
    </xf>
    <xf numFmtId="0" fontId="25" fillId="8" borderId="50" xfId="0" applyFont="1" applyFill="1" applyBorder="1" applyAlignment="1">
      <alignment horizontal="right" vertical="center" wrapText="1"/>
    </xf>
    <xf numFmtId="0" fontId="25" fillId="8" borderId="50" xfId="0" applyFont="1" applyFill="1" applyBorder="1" applyAlignment="1">
      <alignment vertical="center" wrapText="1"/>
    </xf>
    <xf numFmtId="0" fontId="15" fillId="10" borderId="53" xfId="0" applyFont="1" applyFill="1" applyBorder="1" applyAlignment="1">
      <alignment horizontal="left" vertical="center" wrapText="1"/>
    </xf>
    <xf numFmtId="0" fontId="7" fillId="0" borderId="51" xfId="0" applyFont="1" applyBorder="1" applyAlignment="1">
      <alignment horizontal="left" vertical="center" wrapText="1"/>
    </xf>
    <xf numFmtId="0" fontId="15" fillId="0" borderId="54" xfId="0" applyFont="1" applyBorder="1" applyAlignment="1">
      <alignment horizontal="left" vertical="center" wrapText="1"/>
    </xf>
    <xf numFmtId="0" fontId="15" fillId="0" borderId="51" xfId="0" applyFont="1" applyBorder="1" applyAlignment="1">
      <alignment vertical="center" wrapText="1"/>
    </xf>
    <xf numFmtId="0" fontId="7" fillId="0" borderId="55" xfId="0" applyFont="1" applyBorder="1" applyAlignment="1">
      <alignment horizontal="left" vertical="center" wrapText="1"/>
    </xf>
    <xf numFmtId="0" fontId="7" fillId="0" borderId="52" xfId="0" applyFont="1" applyBorder="1" applyAlignment="1">
      <alignment horizontal="left" vertical="center" wrapText="1"/>
    </xf>
    <xf numFmtId="0" fontId="7" fillId="0" borderId="53" xfId="0" applyFont="1" applyBorder="1" applyAlignment="1">
      <alignment horizontal="left" vertical="center" wrapText="1"/>
    </xf>
    <xf numFmtId="0" fontId="25" fillId="8" borderId="48" xfId="0" applyFont="1" applyFill="1" applyBorder="1" applyAlignment="1">
      <alignment horizontal="left" vertical="center" wrapText="1"/>
    </xf>
    <xf numFmtId="0" fontId="25" fillId="8" borderId="48" xfId="0" applyFont="1" applyFill="1" applyBorder="1" applyAlignment="1">
      <alignment horizontal="right" vertical="center" wrapText="1"/>
    </xf>
    <xf numFmtId="0" fontId="15" fillId="0" borderId="12" xfId="0" applyFont="1" applyBorder="1" applyAlignment="1">
      <alignment vertical="center" wrapText="1"/>
    </xf>
    <xf numFmtId="0" fontId="25" fillId="8" borderId="56" xfId="0" applyFont="1" applyFill="1" applyBorder="1" applyAlignment="1">
      <alignment vertical="center" wrapText="1"/>
    </xf>
    <xf numFmtId="0" fontId="7" fillId="0" borderId="57" xfId="0" applyFont="1" applyBorder="1" applyAlignment="1">
      <alignment horizontal="left" vertical="center" wrapText="1"/>
    </xf>
    <xf numFmtId="0" fontId="25" fillId="8" borderId="48" xfId="0" applyFont="1" applyFill="1" applyBorder="1" applyAlignment="1">
      <alignment vertical="center" wrapText="1"/>
    </xf>
    <xf numFmtId="166" fontId="7" fillId="0" borderId="0" xfId="0" applyNumberFormat="1" applyFont="1" applyAlignment="1">
      <alignment horizontal="right" vertical="center" wrapText="1"/>
    </xf>
    <xf numFmtId="0" fontId="25" fillId="8" borderId="0" xfId="0" applyFont="1" applyFill="1" applyAlignment="1">
      <alignment horizontal="left" vertical="center" wrapText="1"/>
    </xf>
    <xf numFmtId="0" fontId="25" fillId="8" borderId="0" xfId="0" applyFont="1" applyFill="1" applyAlignment="1">
      <alignment horizontal="right" vertical="center" wrapText="1"/>
    </xf>
    <xf numFmtId="0" fontId="25" fillId="8" borderId="0" xfId="0" applyFont="1" applyFill="1" applyAlignment="1">
      <alignment vertical="center" wrapText="1"/>
    </xf>
    <xf numFmtId="0" fontId="7" fillId="0" borderId="51" xfId="0" applyFont="1" applyBorder="1" applyAlignment="1">
      <alignment horizontal="right" vertical="center" wrapText="1"/>
    </xf>
    <xf numFmtId="0" fontId="7" fillId="0" borderId="52" xfId="0" applyFont="1" applyBorder="1" applyAlignment="1">
      <alignment vertical="center" wrapText="1"/>
    </xf>
    <xf numFmtId="0" fontId="7" fillId="0" borderId="51" xfId="0" applyFont="1" applyBorder="1" applyAlignment="1">
      <alignment vertical="center" wrapText="1"/>
    </xf>
    <xf numFmtId="0" fontId="7" fillId="0" borderId="50" xfId="0" applyFont="1" applyBorder="1" applyAlignment="1">
      <alignment vertical="top"/>
    </xf>
    <xf numFmtId="0" fontId="8" fillId="0" borderId="50" xfId="0" applyFont="1" applyBorder="1" applyAlignment="1">
      <alignment vertical="top"/>
    </xf>
    <xf numFmtId="0" fontId="15" fillId="10" borderId="53" xfId="0" applyFont="1" applyFill="1" applyBorder="1" applyAlignment="1">
      <alignment horizontal="right" vertical="center" wrapText="1"/>
    </xf>
    <xf numFmtId="0" fontId="7" fillId="0" borderId="53" xfId="0" applyFont="1" applyBorder="1" applyAlignment="1">
      <alignment vertical="center" wrapText="1"/>
    </xf>
    <xf numFmtId="0" fontId="15" fillId="0" borderId="0" xfId="0" applyFont="1" applyAlignment="1">
      <alignment vertical="center" wrapText="1"/>
    </xf>
    <xf numFmtId="3" fontId="7" fillId="0" borderId="49" xfId="0" applyNumberFormat="1" applyFont="1" applyBorder="1" applyAlignment="1">
      <alignment horizontal="right" vertical="center" wrapText="1"/>
    </xf>
    <xf numFmtId="0" fontId="15" fillId="10" borderId="49" xfId="0" applyFont="1" applyFill="1" applyBorder="1" applyAlignment="1">
      <alignment horizontal="left" vertical="center" wrapText="1"/>
    </xf>
    <xf numFmtId="0" fontId="7" fillId="0" borderId="50" xfId="0" applyFont="1" applyBorder="1" applyAlignment="1">
      <alignment vertical="top" wrapText="1"/>
    </xf>
    <xf numFmtId="0" fontId="7" fillId="0" borderId="50" xfId="0" applyFont="1" applyBorder="1" applyAlignment="1">
      <alignment horizontal="center" vertical="top" wrapText="1"/>
    </xf>
    <xf numFmtId="0" fontId="16" fillId="0" borderId="50" xfId="0" applyFont="1" applyBorder="1" applyAlignment="1">
      <alignment vertical="top" wrapText="1"/>
    </xf>
    <xf numFmtId="0" fontId="16" fillId="0" borderId="50" xfId="0" applyFont="1" applyBorder="1" applyAlignment="1">
      <alignment horizontal="center" vertical="top" wrapText="1"/>
    </xf>
    <xf numFmtId="0" fontId="7" fillId="0" borderId="49" xfId="0" applyFont="1" applyBorder="1" applyAlignment="1">
      <alignment vertical="top" wrapText="1"/>
    </xf>
    <xf numFmtId="0" fontId="16" fillId="0" borderId="49" xfId="0" applyFont="1" applyBorder="1" applyAlignment="1">
      <alignment horizontal="left" vertical="center" wrapText="1"/>
    </xf>
    <xf numFmtId="0" fontId="7" fillId="0" borderId="50" xfId="0" applyFont="1" applyBorder="1" applyAlignment="1">
      <alignment horizontal="left" vertical="top" wrapText="1"/>
    </xf>
    <xf numFmtId="169" fontId="7" fillId="0" borderId="0" xfId="5" applyNumberFormat="1" applyFont="1" applyBorder="1" applyAlignment="1">
      <alignment horizontal="right" vertical="center" wrapText="1"/>
    </xf>
    <xf numFmtId="3" fontId="7" fillId="0" borderId="49" xfId="0" applyNumberFormat="1" applyFont="1" applyBorder="1" applyAlignment="1">
      <alignment horizontal="right" vertical="center"/>
    </xf>
    <xf numFmtId="3" fontId="15" fillId="0" borderId="49" xfId="0" applyNumberFormat="1" applyFont="1" applyBorder="1" applyAlignment="1">
      <alignment horizontal="right" vertical="center"/>
    </xf>
    <xf numFmtId="3" fontId="15" fillId="0" borderId="0" xfId="0" applyNumberFormat="1" applyFont="1" applyAlignment="1">
      <alignment horizontal="right" vertical="center"/>
    </xf>
    <xf numFmtId="3" fontId="7" fillId="0" borderId="50" xfId="0" applyNumberFormat="1" applyFont="1" applyBorder="1" applyAlignment="1">
      <alignment horizontal="right" vertical="center"/>
    </xf>
    <xf numFmtId="3" fontId="7" fillId="0" borderId="12" xfId="0" applyNumberFormat="1" applyFont="1" applyBorder="1" applyAlignment="1">
      <alignment horizontal="right" vertical="center"/>
    </xf>
    <xf numFmtId="0" fontId="7" fillId="0" borderId="50" xfId="0" applyFont="1" applyBorder="1" applyAlignment="1">
      <alignment horizontal="right" vertical="center"/>
    </xf>
    <xf numFmtId="3" fontId="7" fillId="0" borderId="0" xfId="0" applyNumberFormat="1" applyFont="1" applyAlignment="1">
      <alignment horizontal="right" vertical="center"/>
    </xf>
    <xf numFmtId="0" fontId="0" fillId="0" borderId="50" xfId="0" applyBorder="1"/>
    <xf numFmtId="0" fontId="0" fillId="0" borderId="50" xfId="0" applyBorder="1" applyAlignment="1">
      <alignment horizontal="right"/>
    </xf>
    <xf numFmtId="20" fontId="7" fillId="0" borderId="0" xfId="0" quotePrefix="1" applyNumberFormat="1" applyFont="1" applyAlignment="1">
      <alignment horizontal="right" vertical="center" wrapText="1"/>
    </xf>
    <xf numFmtId="0" fontId="19" fillId="0" borderId="50" xfId="3" applyBorder="1" applyAlignment="1">
      <alignment vertical="center"/>
    </xf>
    <xf numFmtId="0" fontId="8" fillId="0" borderId="50" xfId="0" applyFont="1" applyBorder="1" applyAlignment="1">
      <alignment horizontal="right" vertical="center"/>
    </xf>
    <xf numFmtId="20" fontId="7" fillId="0" borderId="51" xfId="0" quotePrefix="1" applyNumberFormat="1" applyFont="1" applyBorder="1" applyAlignment="1">
      <alignment horizontal="right" vertical="center" wrapText="1"/>
    </xf>
    <xf numFmtId="0" fontId="19" fillId="0" borderId="58" xfId="3" applyBorder="1"/>
    <xf numFmtId="0" fontId="25" fillId="11" borderId="59" xfId="0" applyFont="1" applyFill="1" applyBorder="1" applyAlignment="1">
      <alignment vertical="center" wrapText="1"/>
    </xf>
    <xf numFmtId="0" fontId="25" fillId="11" borderId="59" xfId="0" applyFont="1" applyFill="1" applyBorder="1" applyAlignment="1">
      <alignment horizontal="right" vertical="center" wrapText="1"/>
    </xf>
    <xf numFmtId="0" fontId="7" fillId="0" borderId="60" xfId="0" applyFont="1" applyBorder="1" applyAlignment="1">
      <alignment vertical="center" wrapText="1"/>
    </xf>
    <xf numFmtId="0" fontId="7" fillId="0" borderId="61" xfId="0" applyFont="1" applyBorder="1" applyAlignment="1">
      <alignment horizontal="left" vertical="center" indent="1"/>
    </xf>
    <xf numFmtId="0" fontId="8" fillId="0" borderId="61" xfId="0" applyFont="1" applyBorder="1"/>
    <xf numFmtId="0" fontId="25" fillId="11" borderId="61" xfId="0" applyFont="1" applyFill="1" applyBorder="1" applyAlignment="1">
      <alignment vertical="center" wrapText="1"/>
    </xf>
    <xf numFmtId="0" fontId="25" fillId="11" borderId="61" xfId="0" applyFont="1" applyFill="1" applyBorder="1" applyAlignment="1">
      <alignment horizontal="right" vertical="center" wrapText="1"/>
    </xf>
    <xf numFmtId="0" fontId="15" fillId="0" borderId="62" xfId="0" applyFont="1" applyBorder="1" applyAlignment="1">
      <alignment vertical="center" wrapText="1"/>
    </xf>
    <xf numFmtId="0" fontId="7" fillId="0" borderId="61" xfId="0" applyFont="1" applyBorder="1" applyAlignment="1">
      <alignment vertical="center"/>
    </xf>
    <xf numFmtId="0" fontId="19" fillId="0" borderId="63" xfId="3" applyBorder="1"/>
    <xf numFmtId="0" fontId="15" fillId="9" borderId="53" xfId="0" applyFont="1" applyFill="1" applyBorder="1" applyAlignment="1">
      <alignment horizontal="left" vertical="center" wrapText="1"/>
    </xf>
    <xf numFmtId="0" fontId="15" fillId="9" borderId="53" xfId="0" applyFont="1" applyFill="1" applyBorder="1" applyAlignment="1">
      <alignment horizontal="right" vertical="center" wrapText="1"/>
    </xf>
    <xf numFmtId="0" fontId="15" fillId="9" borderId="49" xfId="0" applyFont="1" applyFill="1" applyBorder="1" applyAlignment="1">
      <alignment horizontal="left" vertical="center" wrapText="1"/>
    </xf>
    <xf numFmtId="0" fontId="15" fillId="9" borderId="0" xfId="0" applyFont="1" applyFill="1" applyAlignment="1">
      <alignment horizontal="left" vertical="center" wrapText="1"/>
    </xf>
    <xf numFmtId="0" fontId="15" fillId="9" borderId="0" xfId="0" applyFont="1" applyFill="1" applyAlignment="1">
      <alignment horizontal="right" vertical="center" wrapText="1"/>
    </xf>
    <xf numFmtId="0" fontId="45" fillId="9" borderId="53" xfId="0" applyFont="1" applyFill="1" applyBorder="1" applyAlignment="1">
      <alignment horizontal="left" vertical="center" wrapText="1"/>
    </xf>
    <xf numFmtId="0" fontId="45" fillId="9" borderId="53" xfId="0" applyFont="1" applyFill="1" applyBorder="1" applyAlignment="1">
      <alignment horizontal="right" vertical="center" wrapText="1"/>
    </xf>
    <xf numFmtId="0" fontId="25" fillId="9" borderId="53" xfId="0" applyFont="1" applyFill="1" applyBorder="1" applyAlignment="1">
      <alignment horizontal="right" vertical="center" wrapText="1"/>
    </xf>
    <xf numFmtId="0" fontId="25" fillId="12" borderId="0" xfId="0" applyFont="1" applyFill="1" applyAlignment="1">
      <alignment vertical="center"/>
    </xf>
    <xf numFmtId="0" fontId="25" fillId="12" borderId="0" xfId="0" applyFont="1" applyFill="1" applyAlignment="1">
      <alignment vertical="center" wrapText="1"/>
    </xf>
    <xf numFmtId="0" fontId="25" fillId="12" borderId="60" xfId="0" applyFont="1" applyFill="1" applyBorder="1" applyAlignment="1">
      <alignment vertical="center"/>
    </xf>
    <xf numFmtId="0" fontId="25" fillId="12" borderId="60" xfId="0" applyFont="1" applyFill="1" applyBorder="1" applyAlignment="1">
      <alignment vertical="center" wrapText="1"/>
    </xf>
    <xf numFmtId="0" fontId="25" fillId="5" borderId="13" xfId="0" applyFont="1" applyFill="1" applyBorder="1" applyAlignment="1">
      <alignment horizontal="right" vertical="center" wrapText="1"/>
    </xf>
    <xf numFmtId="0" fontId="25" fillId="6" borderId="16" xfId="0" applyFont="1" applyFill="1" applyBorder="1" applyAlignment="1">
      <alignment vertical="center" wrapText="1"/>
    </xf>
    <xf numFmtId="0" fontId="15" fillId="6" borderId="16" xfId="0" applyFont="1" applyFill="1" applyBorder="1" applyAlignment="1">
      <alignment vertical="center" wrapText="1"/>
    </xf>
    <xf numFmtId="0" fontId="15" fillId="6" borderId="16" xfId="0" applyFont="1" applyFill="1" applyBorder="1" applyAlignment="1">
      <alignment horizontal="right" vertical="center" wrapText="1"/>
    </xf>
    <xf numFmtId="0" fontId="7" fillId="0" borderId="64" xfId="0" applyFont="1" applyBorder="1" applyAlignment="1">
      <alignment vertical="center" wrapText="1"/>
    </xf>
    <xf numFmtId="3" fontId="7" fillId="0" borderId="64" xfId="0" applyNumberFormat="1" applyFont="1" applyBorder="1" applyAlignment="1">
      <alignment horizontal="right" vertical="center" wrapText="1"/>
    </xf>
    <xf numFmtId="0" fontId="7" fillId="0" borderId="65" xfId="0" applyFont="1" applyBorder="1" applyAlignment="1">
      <alignment vertical="center" wrapText="1"/>
    </xf>
    <xf numFmtId="3" fontId="7" fillId="0" borderId="65" xfId="0" applyNumberFormat="1" applyFont="1" applyBorder="1" applyAlignment="1">
      <alignment horizontal="right" vertical="center" wrapText="1"/>
    </xf>
    <xf numFmtId="0" fontId="7" fillId="0" borderId="66" xfId="0" applyFont="1" applyBorder="1" applyAlignment="1">
      <alignment vertical="center" wrapText="1"/>
    </xf>
    <xf numFmtId="3" fontId="7" fillId="0" borderId="66" xfId="0" applyNumberFormat="1" applyFont="1" applyBorder="1" applyAlignment="1">
      <alignment horizontal="right" vertical="center" wrapText="1"/>
    </xf>
    <xf numFmtId="0" fontId="5" fillId="0" borderId="65" xfId="0" applyFont="1" applyBorder="1" applyAlignment="1">
      <alignment vertical="center" wrapText="1"/>
    </xf>
    <xf numFmtId="0" fontId="5" fillId="0" borderId="65" xfId="0" applyFont="1" applyBorder="1" applyAlignment="1">
      <alignment horizontal="right" vertical="center" wrapText="1"/>
    </xf>
    <xf numFmtId="3" fontId="5" fillId="0" borderId="65" xfId="0" applyNumberFormat="1" applyFont="1" applyBorder="1" applyAlignment="1">
      <alignment horizontal="right" vertical="center" wrapText="1"/>
    </xf>
    <xf numFmtId="0" fontId="25" fillId="7" borderId="67" xfId="0" applyFont="1" applyFill="1" applyBorder="1" applyAlignment="1">
      <alignment vertical="center" wrapText="1"/>
    </xf>
    <xf numFmtId="0" fontId="25" fillId="7" borderId="38" xfId="0" applyFont="1" applyFill="1" applyBorder="1" applyAlignment="1">
      <alignment vertical="center" wrapText="1"/>
    </xf>
    <xf numFmtId="0" fontId="7" fillId="0" borderId="36" xfId="0" applyFont="1" applyBorder="1" applyAlignment="1">
      <alignment horizontal="left" vertical="center" wrapText="1"/>
    </xf>
    <xf numFmtId="0" fontId="7" fillId="0" borderId="36" xfId="0" applyFont="1" applyBorder="1" applyAlignment="1">
      <alignment horizontal="center" vertical="center" wrapText="1"/>
    </xf>
    <xf numFmtId="0" fontId="2" fillId="0" borderId="38" xfId="0" applyFont="1" applyBorder="1" applyAlignment="1">
      <alignment vertical="center"/>
    </xf>
    <xf numFmtId="0" fontId="0" fillId="0" borderId="38" xfId="0" applyBorder="1" applyAlignment="1">
      <alignment horizontal="center"/>
    </xf>
    <xf numFmtId="0" fontId="0" fillId="0" borderId="38" xfId="0" applyBorder="1"/>
    <xf numFmtId="0" fontId="19" fillId="0" borderId="69" xfId="3" applyBorder="1" applyAlignment="1">
      <alignment wrapText="1"/>
    </xf>
    <xf numFmtId="0" fontId="8" fillId="0" borderId="73" xfId="0" applyFont="1" applyBorder="1" applyAlignment="1">
      <alignment horizontal="left" vertical="top" wrapText="1"/>
    </xf>
    <xf numFmtId="0" fontId="8" fillId="0" borderId="75" xfId="0" applyFont="1" applyBorder="1" applyAlignment="1">
      <alignment horizontal="left" vertical="top" wrapText="1"/>
    </xf>
    <xf numFmtId="0" fontId="17" fillId="0" borderId="73" xfId="0" applyFont="1" applyBorder="1" applyAlignment="1">
      <alignment horizontal="left" vertical="top" wrapText="1"/>
    </xf>
    <xf numFmtId="0" fontId="7" fillId="0" borderId="70" xfId="0" applyFont="1" applyBorder="1" applyAlignment="1">
      <alignment horizontal="left" vertical="center" wrapText="1"/>
    </xf>
    <xf numFmtId="0" fontId="15" fillId="14" borderId="0" xfId="0" applyFont="1" applyFill="1" applyAlignment="1">
      <alignment vertical="center"/>
    </xf>
    <xf numFmtId="0" fontId="15" fillId="14" borderId="0" xfId="0" applyFont="1" applyFill="1" applyAlignment="1">
      <alignment horizontal="left" vertical="center" wrapText="1"/>
    </xf>
    <xf numFmtId="0" fontId="15" fillId="0" borderId="15" xfId="0" applyFont="1" applyBorder="1" applyAlignment="1">
      <alignment vertical="center" wrapText="1"/>
    </xf>
    <xf numFmtId="0" fontId="7" fillId="0" borderId="79" xfId="0" applyFont="1" applyBorder="1" applyAlignment="1">
      <alignment vertical="center" wrapText="1"/>
    </xf>
    <xf numFmtId="3" fontId="7" fillId="0" borderId="79" xfId="0" applyNumberFormat="1" applyFont="1" applyBorder="1" applyAlignment="1">
      <alignment horizontal="right" vertical="center" wrapText="1"/>
    </xf>
    <xf numFmtId="0" fontId="15" fillId="14" borderId="79" xfId="0" applyFont="1" applyFill="1" applyBorder="1" applyAlignment="1">
      <alignment vertical="center"/>
    </xf>
    <xf numFmtId="0" fontId="15" fillId="14" borderId="79" xfId="0" applyFont="1" applyFill="1" applyBorder="1" applyAlignment="1">
      <alignment horizontal="left" vertical="center" wrapText="1"/>
    </xf>
    <xf numFmtId="0" fontId="7" fillId="0" borderId="79" xfId="0" applyFont="1" applyBorder="1" applyAlignment="1">
      <alignment horizontal="left" vertical="center" wrapText="1" indent="1"/>
    </xf>
    <xf numFmtId="0" fontId="15" fillId="0" borderId="79" xfId="0" applyFont="1" applyBorder="1" applyAlignment="1">
      <alignment vertical="center" wrapText="1"/>
    </xf>
    <xf numFmtId="3" fontId="15" fillId="0" borderId="79" xfId="0" applyNumberFormat="1" applyFont="1" applyBorder="1" applyAlignment="1">
      <alignment horizontal="right" vertical="center" wrapText="1"/>
    </xf>
    <xf numFmtId="0" fontId="24" fillId="0" borderId="79" xfId="0" applyFont="1" applyBorder="1" applyAlignment="1">
      <alignment vertical="center" wrapText="1"/>
    </xf>
    <xf numFmtId="9" fontId="24" fillId="0" borderId="79" xfId="1" applyFont="1" applyBorder="1" applyAlignment="1">
      <alignment horizontal="right" vertical="center" wrapText="1"/>
    </xf>
    <xf numFmtId="9" fontId="15" fillId="0" borderId="79" xfId="1" applyFont="1" applyBorder="1" applyAlignment="1">
      <alignment horizontal="right" vertical="center" wrapText="1"/>
    </xf>
    <xf numFmtId="9" fontId="7" fillId="0" borderId="79" xfId="1" applyFont="1" applyBorder="1" applyAlignment="1">
      <alignment horizontal="right" vertical="center" wrapText="1"/>
    </xf>
    <xf numFmtId="9" fontId="7" fillId="0" borderId="0" xfId="1" applyFont="1" applyBorder="1" applyAlignment="1">
      <alignment horizontal="right" vertical="center" wrapText="1"/>
    </xf>
    <xf numFmtId="0" fontId="8" fillId="0" borderId="78" xfId="0" applyFont="1" applyBorder="1"/>
    <xf numFmtId="0" fontId="15" fillId="14" borderId="79" xfId="0" applyFont="1" applyFill="1" applyBorder="1" applyAlignment="1">
      <alignment vertical="center" wrapText="1"/>
    </xf>
    <xf numFmtId="0" fontId="15" fillId="14" borderId="81" xfId="0" applyFont="1" applyFill="1" applyBorder="1" applyAlignment="1">
      <alignment vertical="center" wrapText="1"/>
    </xf>
    <xf numFmtId="0" fontId="15" fillId="14" borderId="81" xfId="0" applyFont="1" applyFill="1" applyBorder="1" applyAlignment="1">
      <alignment vertical="center"/>
    </xf>
    <xf numFmtId="0" fontId="15" fillId="15" borderId="80" xfId="0" applyFont="1" applyFill="1" applyBorder="1" applyAlignment="1">
      <alignment horizontal="left" vertical="center" wrapText="1"/>
    </xf>
    <xf numFmtId="0" fontId="15" fillId="15" borderId="80" xfId="0" applyFont="1" applyFill="1" applyBorder="1" applyAlignment="1">
      <alignment horizontal="right" vertical="center" wrapText="1"/>
    </xf>
    <xf numFmtId="3" fontId="7" fillId="0" borderId="0" xfId="0" applyNumberFormat="1" applyFont="1" applyAlignment="1">
      <alignment horizontal="right" vertical="center" wrapText="1"/>
    </xf>
    <xf numFmtId="0" fontId="15" fillId="0" borderId="79" xfId="0" applyFont="1" applyBorder="1" applyAlignment="1">
      <alignment horizontal="left" vertical="center" wrapText="1"/>
    </xf>
    <xf numFmtId="3" fontId="15" fillId="0" borderId="79" xfId="0" quotePrefix="1" applyNumberFormat="1" applyFont="1" applyBorder="1" applyAlignment="1">
      <alignment horizontal="right" vertical="center" wrapText="1"/>
    </xf>
    <xf numFmtId="3" fontId="7" fillId="0" borderId="79" xfId="0" quotePrefix="1" applyNumberFormat="1" applyFont="1" applyBorder="1" applyAlignment="1">
      <alignment horizontal="right" vertical="center" wrapText="1"/>
    </xf>
    <xf numFmtId="9" fontId="15" fillId="0" borderId="0" xfId="1" applyFont="1" applyBorder="1" applyAlignment="1">
      <alignment horizontal="right" vertical="center" wrapText="1"/>
    </xf>
    <xf numFmtId="0" fontId="7" fillId="0" borderId="78" xfId="0" applyFont="1" applyBorder="1" applyAlignment="1">
      <alignment horizontal="left" vertical="center" wrapText="1"/>
    </xf>
    <xf numFmtId="9" fontId="7" fillId="0" borderId="78" xfId="1" applyFont="1" applyBorder="1" applyAlignment="1">
      <alignment horizontal="right" vertical="center" wrapText="1"/>
    </xf>
    <xf numFmtId="0" fontId="7" fillId="0" borderId="77" xfId="0" applyFont="1" applyBorder="1" applyAlignment="1">
      <alignment horizontal="left" vertical="center" wrapText="1"/>
    </xf>
    <xf numFmtId="9" fontId="7" fillId="0" borderId="77" xfId="1" applyFont="1" applyBorder="1" applyAlignment="1">
      <alignment horizontal="right" vertical="center" wrapText="1"/>
    </xf>
    <xf numFmtId="0" fontId="7" fillId="0" borderId="79" xfId="0" applyFont="1" applyBorder="1" applyAlignment="1">
      <alignment horizontal="left" vertical="center" wrapText="1"/>
    </xf>
    <xf numFmtId="9" fontId="7" fillId="0" borderId="79" xfId="1" quotePrefix="1" applyFont="1" applyBorder="1" applyAlignment="1">
      <alignment horizontal="right" vertical="center" wrapText="1"/>
    </xf>
    <xf numFmtId="3" fontId="7" fillId="0" borderId="0" xfId="0" quotePrefix="1" applyNumberFormat="1" applyFont="1" applyAlignment="1">
      <alignment horizontal="right" vertical="center" wrapText="1"/>
    </xf>
    <xf numFmtId="0" fontId="15" fillId="0" borderId="78" xfId="0" applyFont="1" applyBorder="1" applyAlignment="1">
      <alignment horizontal="left" vertical="center" wrapText="1"/>
    </xf>
    <xf numFmtId="3" fontId="15" fillId="0" borderId="78" xfId="0" quotePrefix="1" applyNumberFormat="1" applyFont="1" applyBorder="1" applyAlignment="1">
      <alignment horizontal="right" vertical="center" wrapText="1"/>
    </xf>
    <xf numFmtId="3" fontId="15" fillId="0" borderId="78" xfId="0" applyNumberFormat="1" applyFont="1" applyBorder="1" applyAlignment="1">
      <alignment horizontal="right" vertical="center" wrapText="1"/>
    </xf>
    <xf numFmtId="0" fontId="0" fillId="0" borderId="78" xfId="0" applyBorder="1"/>
    <xf numFmtId="0" fontId="45" fillId="14" borderId="79" xfId="0" applyFont="1" applyFill="1" applyBorder="1" applyAlignment="1">
      <alignment horizontal="right" vertical="center" wrapText="1"/>
    </xf>
    <xf numFmtId="1" fontId="7" fillId="0" borderId="0" xfId="0" applyNumberFormat="1" applyFont="1" applyAlignment="1">
      <alignment horizontal="right" vertical="center" wrapText="1"/>
    </xf>
    <xf numFmtId="1" fontId="7" fillId="0" borderId="0" xfId="0" quotePrefix="1" applyNumberFormat="1" applyFont="1" applyAlignment="1">
      <alignment horizontal="right" vertical="center" wrapText="1"/>
    </xf>
    <xf numFmtId="0" fontId="0" fillId="0" borderId="78" xfId="0" applyBorder="1" applyAlignment="1">
      <alignment horizontal="right"/>
    </xf>
    <xf numFmtId="0" fontId="15" fillId="15" borderId="0" xfId="0" applyFont="1" applyFill="1" applyAlignment="1">
      <alignment horizontal="left" vertical="center" wrapText="1"/>
    </xf>
    <xf numFmtId="1" fontId="7" fillId="0" borderId="79" xfId="0" applyNumberFormat="1" applyFont="1" applyBorder="1" applyAlignment="1">
      <alignment horizontal="right" vertical="center" wrapText="1"/>
    </xf>
    <xf numFmtId="166" fontId="7" fillId="0" borderId="79" xfId="0" applyNumberFormat="1" applyFont="1" applyBorder="1" applyAlignment="1">
      <alignment horizontal="right" vertical="center" wrapText="1"/>
    </xf>
    <xf numFmtId="1" fontId="7" fillId="0" borderId="79" xfId="0" quotePrefix="1" applyNumberFormat="1" applyFont="1" applyBorder="1" applyAlignment="1">
      <alignment horizontal="right" vertical="center" wrapText="1"/>
    </xf>
    <xf numFmtId="9" fontId="15" fillId="0" borderId="81" xfId="1" applyFont="1" applyBorder="1" applyAlignment="1">
      <alignment horizontal="right" vertical="center" wrapText="1"/>
    </xf>
    <xf numFmtId="9" fontId="7" fillId="0" borderId="82" xfId="1" applyFont="1" applyBorder="1" applyAlignment="1">
      <alignment horizontal="right" vertical="center" wrapText="1"/>
    </xf>
    <xf numFmtId="0" fontId="15" fillId="0" borderId="83" xfId="0" applyFont="1" applyBorder="1" applyAlignment="1">
      <alignment horizontal="left" vertical="center" wrapText="1"/>
    </xf>
    <xf numFmtId="3" fontId="15" fillId="0" borderId="83" xfId="0" quotePrefix="1" applyNumberFormat="1" applyFont="1" applyBorder="1" applyAlignment="1">
      <alignment horizontal="right" vertical="center" wrapText="1"/>
    </xf>
    <xf numFmtId="3" fontId="15" fillId="0" borderId="83" xfId="0" applyNumberFormat="1" applyFont="1" applyBorder="1" applyAlignment="1">
      <alignment horizontal="right" vertical="center" wrapText="1"/>
    </xf>
    <xf numFmtId="9" fontId="15" fillId="0" borderId="83" xfId="1" applyFont="1" applyBorder="1" applyAlignment="1">
      <alignment horizontal="right" vertical="center" wrapText="1"/>
    </xf>
    <xf numFmtId="0" fontId="64" fillId="0" borderId="78" xfId="0" applyFont="1" applyBorder="1"/>
    <xf numFmtId="0" fontId="64" fillId="0" borderId="78" xfId="0" applyFont="1" applyBorder="1" applyAlignment="1">
      <alignment horizontal="right"/>
    </xf>
    <xf numFmtId="0" fontId="7" fillId="0" borderId="79" xfId="0" applyFont="1" applyBorder="1" applyAlignment="1">
      <alignment horizontal="right" vertical="center" wrapText="1"/>
    </xf>
    <xf numFmtId="0" fontId="7" fillId="0" borderId="78" xfId="0" applyFont="1" applyBorder="1" applyAlignment="1">
      <alignment wrapText="1"/>
    </xf>
    <xf numFmtId="0" fontId="7" fillId="0" borderId="78" xfId="0" applyFont="1" applyBorder="1" applyAlignment="1">
      <alignment horizontal="right" wrapText="1"/>
    </xf>
    <xf numFmtId="3" fontId="7" fillId="0" borderId="25" xfId="0" applyNumberFormat="1" applyFont="1" applyBorder="1" applyAlignment="1">
      <alignment horizontal="right" vertical="center" wrapText="1"/>
    </xf>
    <xf numFmtId="0" fontId="24" fillId="0" borderId="15" xfId="0" applyFont="1" applyBorder="1" applyAlignment="1">
      <alignment horizontal="right" vertical="center" wrapText="1"/>
    </xf>
    <xf numFmtId="3" fontId="24" fillId="0" borderId="15" xfId="5" applyNumberFormat="1" applyFont="1" applyBorder="1" applyAlignment="1">
      <alignment horizontal="right" vertical="center" wrapText="1"/>
    </xf>
    <xf numFmtId="3" fontId="15" fillId="0" borderId="15" xfId="5" applyNumberFormat="1" applyFont="1" applyBorder="1" applyAlignment="1">
      <alignment horizontal="right" vertical="center" wrapText="1"/>
    </xf>
    <xf numFmtId="169" fontId="7" fillId="0" borderId="79" xfId="5" applyNumberFormat="1" applyFont="1" applyBorder="1" applyAlignment="1">
      <alignment horizontal="right" vertical="center" wrapText="1"/>
    </xf>
    <xf numFmtId="0" fontId="10" fillId="0" borderId="78" xfId="0" applyFont="1" applyBorder="1" applyAlignment="1">
      <alignment wrapText="1"/>
    </xf>
    <xf numFmtId="0" fontId="10" fillId="0" borderId="78" xfId="0" applyFont="1" applyBorder="1" applyAlignment="1">
      <alignment horizontal="right" wrapText="1"/>
    </xf>
    <xf numFmtId="0" fontId="10" fillId="0" borderId="0" xfId="0" applyFont="1" applyAlignment="1">
      <alignment wrapText="1"/>
    </xf>
    <xf numFmtId="0" fontId="10" fillId="0" borderId="0" xfId="0" applyFont="1" applyAlignment="1">
      <alignment horizontal="right" wrapText="1"/>
    </xf>
    <xf numFmtId="1" fontId="7" fillId="0" borderId="79" xfId="5" applyNumberFormat="1" applyFont="1" applyBorder="1" applyAlignment="1">
      <alignment horizontal="right" vertical="center" wrapText="1"/>
    </xf>
    <xf numFmtId="0" fontId="7" fillId="0" borderId="78" xfId="0" applyFont="1" applyBorder="1" applyAlignment="1">
      <alignment vertical="center" wrapText="1"/>
    </xf>
    <xf numFmtId="0" fontId="7" fillId="0" borderId="78" xfId="0" applyFont="1" applyBorder="1" applyAlignment="1">
      <alignment horizontal="right" vertical="center" wrapText="1"/>
    </xf>
    <xf numFmtId="0" fontId="15" fillId="0" borderId="15" xfId="0" applyFont="1" applyBorder="1" applyAlignment="1">
      <alignment horizontal="right" vertical="center" wrapText="1"/>
    </xf>
    <xf numFmtId="169" fontId="15" fillId="0" borderId="15" xfId="5" applyNumberFormat="1" applyFont="1" applyBorder="1" applyAlignment="1">
      <alignment horizontal="right" vertical="center" wrapText="1"/>
    </xf>
    <xf numFmtId="0" fontId="44" fillId="0" borderId="79" xfId="0" applyFont="1" applyBorder="1" applyAlignment="1">
      <alignment horizontal="left" vertical="center" wrapText="1" indent="2"/>
    </xf>
    <xf numFmtId="169" fontId="44" fillId="0" borderId="79" xfId="5" applyNumberFormat="1" applyFont="1" applyBorder="1" applyAlignment="1">
      <alignment horizontal="right" vertical="center" wrapText="1"/>
    </xf>
    <xf numFmtId="170" fontId="44" fillId="0" borderId="79" xfId="5" applyNumberFormat="1" applyFont="1" applyBorder="1" applyAlignment="1">
      <alignment horizontal="right" vertical="center" wrapText="1"/>
    </xf>
    <xf numFmtId="0" fontId="16" fillId="0" borderId="0" xfId="0" applyFont="1" applyAlignment="1">
      <alignment vertical="center" wrapText="1"/>
    </xf>
    <xf numFmtId="0" fontId="16" fillId="0" borderId="0" xfId="0" applyFont="1" applyAlignment="1">
      <alignment horizontal="right" vertical="center" wrapText="1"/>
    </xf>
    <xf numFmtId="0" fontId="7" fillId="0" borderId="81" xfId="0" applyFont="1" applyBorder="1" applyAlignment="1">
      <alignment vertical="center" wrapText="1"/>
    </xf>
    <xf numFmtId="0" fontId="7" fillId="0" borderId="81" xfId="0" applyFont="1" applyBorder="1" applyAlignment="1">
      <alignment horizontal="right" vertical="center" wrapText="1"/>
    </xf>
    <xf numFmtId="169" fontId="7" fillId="0" borderId="81" xfId="5" applyNumberFormat="1" applyFont="1" applyBorder="1" applyAlignment="1">
      <alignment horizontal="right" vertical="center" wrapText="1"/>
    </xf>
    <xf numFmtId="1" fontId="7" fillId="0" borderId="81" xfId="5" applyNumberFormat="1" applyFont="1" applyBorder="1" applyAlignment="1">
      <alignment horizontal="right" vertical="center" wrapText="1"/>
    </xf>
    <xf numFmtId="0" fontId="0" fillId="0" borderId="78" xfId="0" applyBorder="1" applyAlignment="1">
      <alignment wrapText="1"/>
    </xf>
    <xf numFmtId="0" fontId="0" fillId="0" borderId="78" xfId="0" applyBorder="1" applyAlignment="1">
      <alignment horizontal="right" wrapText="1"/>
    </xf>
    <xf numFmtId="0" fontId="16" fillId="0" borderId="79" xfId="0" applyFont="1" applyBorder="1" applyAlignment="1">
      <alignment vertical="center" wrapText="1"/>
    </xf>
    <xf numFmtId="0" fontId="16" fillId="0" borderId="79" xfId="0" applyFont="1" applyBorder="1" applyAlignment="1">
      <alignment horizontal="left" vertical="center" wrapText="1"/>
    </xf>
    <xf numFmtId="0" fontId="16" fillId="0" borderId="0" xfId="0" applyFont="1" applyAlignment="1">
      <alignment vertical="center"/>
    </xf>
    <xf numFmtId="41" fontId="16" fillId="0" borderId="0" xfId="0" applyNumberFormat="1" applyFont="1" applyAlignment="1">
      <alignment horizontal="right" vertical="center" wrapText="1"/>
    </xf>
    <xf numFmtId="0" fontId="16" fillId="0" borderId="79" xfId="0" applyFont="1" applyBorder="1" applyAlignment="1">
      <alignment vertical="center"/>
    </xf>
    <xf numFmtId="41" fontId="16" fillId="0" borderId="79" xfId="0" applyNumberFormat="1" applyFont="1" applyBorder="1" applyAlignment="1">
      <alignment horizontal="right" vertical="center" wrapText="1"/>
    </xf>
    <xf numFmtId="0" fontId="15" fillId="14" borderId="82" xfId="0" applyFont="1" applyFill="1" applyBorder="1" applyAlignment="1">
      <alignment horizontal="left" vertical="center" wrapText="1"/>
    </xf>
    <xf numFmtId="0" fontId="15" fillId="14" borderId="82" xfId="0" applyFont="1" applyFill="1" applyBorder="1" applyAlignment="1">
      <alignment vertical="center"/>
    </xf>
    <xf numFmtId="41" fontId="24" fillId="0" borderId="79" xfId="0" applyNumberFormat="1" applyFont="1" applyBorder="1" applyAlignment="1">
      <alignment horizontal="right" vertical="center" wrapText="1"/>
    </xf>
    <xf numFmtId="0" fontId="24" fillId="0" borderId="0" xfId="0" applyFont="1" applyAlignment="1">
      <alignment vertical="center" wrapText="1"/>
    </xf>
    <xf numFmtId="41" fontId="24" fillId="0" borderId="0" xfId="0" applyNumberFormat="1" applyFont="1" applyAlignment="1">
      <alignment horizontal="right" vertical="center" wrapText="1"/>
    </xf>
    <xf numFmtId="0" fontId="24" fillId="0" borderId="78" xfId="0" applyFont="1" applyBorder="1" applyAlignment="1">
      <alignment vertical="center" wrapText="1"/>
    </xf>
    <xf numFmtId="41" fontId="24" fillId="0" borderId="78" xfId="0" applyNumberFormat="1" applyFont="1" applyBorder="1" applyAlignment="1">
      <alignment horizontal="right" vertical="center" wrapText="1"/>
    </xf>
    <xf numFmtId="0" fontId="16" fillId="0" borderId="79" xfId="0" applyFont="1" applyBorder="1" applyAlignment="1">
      <alignment horizontal="left" vertical="center" wrapText="1" indent="2"/>
    </xf>
    <xf numFmtId="169" fontId="16" fillId="0" borderId="79" xfId="0" applyNumberFormat="1" applyFont="1" applyBorder="1" applyAlignment="1">
      <alignment horizontal="right" vertical="center" wrapText="1"/>
    </xf>
    <xf numFmtId="0" fontId="7" fillId="14" borderId="79" xfId="0" applyFont="1" applyFill="1" applyBorder="1" applyAlignment="1">
      <alignment vertical="center" wrapText="1"/>
    </xf>
    <xf numFmtId="0" fontId="7" fillId="14" borderId="79" xfId="0" applyFont="1" applyFill="1" applyBorder="1" applyAlignment="1">
      <alignment horizontal="right" vertical="center" wrapText="1"/>
    </xf>
    <xf numFmtId="0" fontId="16" fillId="0" borderId="79" xfId="0" applyFont="1" applyBorder="1" applyAlignment="1">
      <alignment horizontal="left" vertical="center" indent="2"/>
    </xf>
    <xf numFmtId="0" fontId="8" fillId="0" borderId="78" xfId="0" applyFont="1" applyBorder="1" applyAlignment="1">
      <alignment wrapText="1"/>
    </xf>
    <xf numFmtId="0" fontId="8" fillId="0" borderId="78" xfId="0" applyFont="1" applyBorder="1" applyAlignment="1">
      <alignment horizontal="right" wrapText="1"/>
    </xf>
    <xf numFmtId="9" fontId="16" fillId="0" borderId="0" xfId="0" applyNumberFormat="1" applyFont="1" applyAlignment="1">
      <alignment horizontal="right" vertical="center" wrapText="1"/>
    </xf>
    <xf numFmtId="9" fontId="7" fillId="0" borderId="0" xfId="0" applyNumberFormat="1" applyFont="1" applyAlignment="1">
      <alignment horizontal="right" vertical="center" wrapText="1"/>
    </xf>
    <xf numFmtId="0" fontId="8" fillId="0" borderId="78" xfId="0" applyFont="1" applyBorder="1" applyAlignment="1">
      <alignment horizontal="right" vertical="center" wrapText="1"/>
    </xf>
    <xf numFmtId="3" fontId="7" fillId="0" borderId="81" xfId="0" applyNumberFormat="1" applyFont="1" applyBorder="1" applyAlignment="1">
      <alignment horizontal="right" vertical="center" wrapText="1"/>
    </xf>
    <xf numFmtId="0" fontId="14" fillId="0" borderId="78" xfId="0" applyFont="1" applyBorder="1" applyAlignment="1">
      <alignment wrapText="1"/>
    </xf>
    <xf numFmtId="164" fontId="7" fillId="0" borderId="0" xfId="1" applyNumberFormat="1" applyFont="1" applyBorder="1" applyAlignment="1">
      <alignment horizontal="right" vertical="center" wrapText="1"/>
    </xf>
    <xf numFmtId="164" fontId="7" fillId="0" borderId="79" xfId="1" applyNumberFormat="1" applyFont="1" applyBorder="1" applyAlignment="1">
      <alignment horizontal="right" vertical="center" wrapText="1"/>
    </xf>
    <xf numFmtId="164" fontId="7" fillId="0" borderId="79" xfId="1" quotePrefix="1" applyNumberFormat="1" applyFont="1" applyBorder="1" applyAlignment="1">
      <alignment horizontal="right" vertical="center" wrapText="1"/>
    </xf>
    <xf numFmtId="164" fontId="15" fillId="0" borderId="0" xfId="1" quotePrefix="1" applyNumberFormat="1" applyFont="1" applyBorder="1" applyAlignment="1">
      <alignment horizontal="right" vertical="center" wrapText="1"/>
    </xf>
    <xf numFmtId="164" fontId="15" fillId="0" borderId="0" xfId="1" applyNumberFormat="1" applyFont="1" applyBorder="1" applyAlignment="1">
      <alignment horizontal="right" vertical="center" wrapText="1"/>
    </xf>
    <xf numFmtId="164" fontId="7" fillId="0" borderId="0" xfId="1" quotePrefix="1" applyNumberFormat="1" applyFont="1" applyBorder="1" applyAlignment="1">
      <alignment horizontal="right" vertical="center" wrapText="1"/>
    </xf>
    <xf numFmtId="0" fontId="15" fillId="14" borderId="78" xfId="0" applyFont="1" applyFill="1" applyBorder="1" applyAlignment="1">
      <alignment vertical="center"/>
    </xf>
    <xf numFmtId="164" fontId="15" fillId="0" borderId="79" xfId="1" quotePrefix="1" applyNumberFormat="1" applyFont="1" applyBorder="1" applyAlignment="1">
      <alignment horizontal="right" vertical="center" wrapText="1"/>
    </xf>
    <xf numFmtId="9" fontId="7" fillId="0" borderId="25" xfId="1" quotePrefix="1" applyFont="1" applyBorder="1" applyAlignment="1">
      <alignment horizontal="right" vertical="center" wrapText="1"/>
    </xf>
    <xf numFmtId="9" fontId="15" fillId="0" borderId="25" xfId="1" quotePrefix="1" applyFont="1" applyBorder="1" applyAlignment="1">
      <alignment horizontal="right" vertical="center" wrapText="1"/>
    </xf>
    <xf numFmtId="3" fontId="7" fillId="0" borderId="25" xfId="0" quotePrefix="1" applyNumberFormat="1" applyFont="1" applyBorder="1" applyAlignment="1">
      <alignment horizontal="right" vertical="center" wrapText="1"/>
    </xf>
    <xf numFmtId="0" fontId="27" fillId="0" borderId="78" xfId="0" applyFont="1" applyBorder="1" applyAlignment="1">
      <alignment wrapText="1" readingOrder="1"/>
    </xf>
    <xf numFmtId="0" fontId="7" fillId="0" borderId="79" xfId="0" applyFont="1" applyBorder="1" applyAlignment="1">
      <alignment horizontal="left" vertical="center"/>
    </xf>
    <xf numFmtId="0" fontId="7" fillId="0" borderId="79" xfId="0" applyFont="1" applyBorder="1" applyAlignment="1">
      <alignment vertical="center"/>
    </xf>
    <xf numFmtId="0" fontId="7" fillId="0" borderId="81" xfId="0" applyFont="1" applyBorder="1" applyAlignment="1">
      <alignment vertical="center"/>
    </xf>
    <xf numFmtId="9" fontId="7" fillId="0" borderId="81" xfId="1" applyFont="1" applyBorder="1" applyAlignment="1">
      <alignment horizontal="right" vertical="center" wrapText="1"/>
    </xf>
    <xf numFmtId="9" fontId="7" fillId="0" borderId="81" xfId="0" applyNumberFormat="1" applyFont="1" applyBorder="1" applyAlignment="1">
      <alignment horizontal="right" vertical="center" wrapText="1"/>
    </xf>
    <xf numFmtId="0" fontId="15" fillId="14" borderId="84" xfId="0" applyFont="1" applyFill="1" applyBorder="1" applyAlignment="1">
      <alignment vertical="center"/>
    </xf>
    <xf numFmtId="0" fontId="15" fillId="13" borderId="79" xfId="0" applyFont="1" applyFill="1" applyBorder="1" applyAlignment="1">
      <alignment horizontal="right" vertical="center" wrapText="1"/>
    </xf>
    <xf numFmtId="0" fontId="7" fillId="0" borderId="79" xfId="0" applyFont="1" applyBorder="1" applyAlignment="1">
      <alignment horizontal="center" vertical="center" wrapText="1"/>
    </xf>
    <xf numFmtId="0" fontId="7" fillId="0" borderId="81" xfId="0" applyFont="1" applyBorder="1" applyAlignment="1">
      <alignment horizontal="center" vertical="center" wrapText="1"/>
    </xf>
    <xf numFmtId="0" fontId="7" fillId="14" borderId="84" xfId="0" applyFont="1" applyFill="1" applyBorder="1" applyAlignment="1">
      <alignment vertical="center" wrapText="1"/>
    </xf>
    <xf numFmtId="0" fontId="7" fillId="14" borderId="84" xfId="0" applyFont="1" applyFill="1" applyBorder="1" applyAlignment="1">
      <alignment horizontal="center" vertical="center" wrapText="1"/>
    </xf>
    <xf numFmtId="0" fontId="7" fillId="14" borderId="84" xfId="0" applyFont="1" applyFill="1" applyBorder="1" applyAlignment="1">
      <alignment horizontal="right" vertical="center" wrapText="1"/>
    </xf>
    <xf numFmtId="0" fontId="7" fillId="14" borderId="84" xfId="0" applyFont="1" applyFill="1" applyBorder="1" applyAlignment="1">
      <alignment vertical="center"/>
    </xf>
    <xf numFmtId="166" fontId="7" fillId="0" borderId="81" xfId="0" applyNumberFormat="1" applyFont="1" applyBorder="1" applyAlignment="1">
      <alignment horizontal="right" vertical="center" wrapText="1"/>
    </xf>
    <xf numFmtId="0" fontId="7" fillId="0" borderId="78" xfId="0" applyFont="1" applyBorder="1" applyAlignment="1">
      <alignment horizontal="center" wrapText="1"/>
    </xf>
    <xf numFmtId="0" fontId="0" fillId="0" borderId="78" xfId="0" applyBorder="1" applyAlignment="1">
      <alignment horizontal="center" wrapText="1"/>
    </xf>
    <xf numFmtId="0" fontId="7" fillId="0" borderId="83" xfId="0" applyFont="1" applyBorder="1" applyAlignment="1">
      <alignment vertical="center" wrapText="1"/>
    </xf>
    <xf numFmtId="9" fontId="7" fillId="0" borderId="83" xfId="1" applyFont="1" applyBorder="1" applyAlignment="1">
      <alignment horizontal="right" vertical="center" wrapText="1"/>
    </xf>
    <xf numFmtId="9" fontId="16" fillId="0" borderId="79" xfId="1" applyFont="1" applyBorder="1" applyAlignment="1">
      <alignment horizontal="right" vertical="center" wrapText="1"/>
    </xf>
    <xf numFmtId="0" fontId="7" fillId="0" borderId="83" xfId="0" applyFont="1" applyBorder="1" applyAlignment="1">
      <alignment vertical="center"/>
    </xf>
    <xf numFmtId="3" fontId="7" fillId="0" borderId="78" xfId="0" applyNumberFormat="1" applyFont="1" applyBorder="1" applyAlignment="1">
      <alignment horizontal="right" vertical="center" wrapText="1"/>
    </xf>
    <xf numFmtId="0" fontId="15" fillId="14" borderId="79" xfId="0" applyFont="1" applyFill="1" applyBorder="1" applyAlignment="1">
      <alignment horizontal="right" vertical="center"/>
    </xf>
    <xf numFmtId="0" fontId="15" fillId="14" borderId="79" xfId="0" applyFont="1" applyFill="1" applyBorder="1" applyAlignment="1">
      <alignment horizontal="left" vertical="center"/>
    </xf>
    <xf numFmtId="167" fontId="7" fillId="0" borderId="79" xfId="0" applyNumberFormat="1" applyFont="1" applyBorder="1" applyAlignment="1">
      <alignment horizontal="right" vertical="center" wrapText="1"/>
    </xf>
    <xf numFmtId="167" fontId="7" fillId="0" borderId="81" xfId="0" applyNumberFormat="1" applyFont="1" applyBorder="1" applyAlignment="1">
      <alignment horizontal="right" vertical="center" wrapText="1"/>
    </xf>
    <xf numFmtId="0" fontId="19" fillId="0" borderId="69" xfId="3" applyBorder="1" applyAlignment="1"/>
    <xf numFmtId="0" fontId="15" fillId="14" borderId="82" xfId="0" applyFont="1" applyFill="1" applyBorder="1" applyAlignment="1">
      <alignment vertical="center" wrapText="1"/>
    </xf>
    <xf numFmtId="0" fontId="15" fillId="13" borderId="79" xfId="0" applyFont="1" applyFill="1" applyBorder="1" applyAlignment="1">
      <alignment horizontal="left" vertical="center" wrapText="1"/>
    </xf>
    <xf numFmtId="0" fontId="7" fillId="0" borderId="36" xfId="0" applyFont="1" applyBorder="1" applyAlignment="1">
      <alignment horizontal="left" vertical="center" wrapText="1" indent="1"/>
    </xf>
    <xf numFmtId="3" fontId="7" fillId="0" borderId="36" xfId="0" quotePrefix="1" applyNumberFormat="1" applyFont="1" applyBorder="1" applyAlignment="1">
      <alignment horizontal="right" vertical="center" wrapText="1"/>
    </xf>
    <xf numFmtId="3" fontId="7" fillId="0" borderId="36" xfId="0" applyNumberFormat="1" applyFont="1" applyBorder="1" applyAlignment="1">
      <alignment horizontal="right" vertical="center" wrapText="1"/>
    </xf>
    <xf numFmtId="9" fontId="7" fillId="0" borderId="36" xfId="1" applyFont="1" applyBorder="1" applyAlignment="1">
      <alignment horizontal="right" vertical="center" wrapText="1"/>
    </xf>
    <xf numFmtId="0" fontId="15" fillId="0" borderId="36" xfId="0" applyFont="1" applyBorder="1" applyAlignment="1">
      <alignment horizontal="left" vertical="center" wrapText="1"/>
    </xf>
    <xf numFmtId="3" fontId="15" fillId="0" borderId="36" xfId="0" quotePrefix="1" applyNumberFormat="1" applyFont="1" applyBorder="1" applyAlignment="1">
      <alignment horizontal="right" vertical="center" wrapText="1"/>
    </xf>
    <xf numFmtId="3" fontId="15" fillId="0" borderId="36" xfId="0" applyNumberFormat="1" applyFont="1" applyBorder="1" applyAlignment="1">
      <alignment horizontal="right" vertical="center" wrapText="1"/>
    </xf>
    <xf numFmtId="9" fontId="15" fillId="0" borderId="36" xfId="1" applyFont="1" applyBorder="1" applyAlignment="1">
      <alignment horizontal="right" vertical="center" wrapText="1"/>
    </xf>
    <xf numFmtId="0" fontId="7" fillId="0" borderId="39" xfId="0" applyFont="1" applyBorder="1" applyAlignment="1">
      <alignment horizontal="left" vertical="center" wrapText="1"/>
    </xf>
    <xf numFmtId="0" fontId="7" fillId="0" borderId="39" xfId="0" applyFont="1" applyBorder="1" applyAlignment="1">
      <alignment horizontal="left" vertical="center" wrapText="1" indent="1"/>
    </xf>
    <xf numFmtId="3" fontId="7" fillId="0" borderId="39" xfId="0" quotePrefix="1" applyNumberFormat="1" applyFont="1" applyBorder="1" applyAlignment="1">
      <alignment horizontal="right" vertical="center" wrapText="1"/>
    </xf>
    <xf numFmtId="9" fontId="7" fillId="0" borderId="39" xfId="1" applyFont="1" applyBorder="1" applyAlignment="1">
      <alignment horizontal="right" vertical="center" wrapText="1"/>
    </xf>
    <xf numFmtId="0" fontId="15" fillId="16" borderId="45" xfId="0" applyFont="1" applyFill="1" applyBorder="1" applyAlignment="1">
      <alignment horizontal="left" vertical="center" wrapText="1"/>
    </xf>
    <xf numFmtId="0" fontId="15" fillId="16" borderId="45" xfId="0" applyFont="1" applyFill="1" applyBorder="1" applyAlignment="1">
      <alignment horizontal="right" vertical="center" wrapText="1"/>
    </xf>
    <xf numFmtId="0" fontId="25" fillId="17" borderId="45" xfId="0" applyFont="1" applyFill="1" applyBorder="1" applyAlignment="1">
      <alignment horizontal="right" vertical="center" wrapText="1"/>
    </xf>
    <xf numFmtId="0" fontId="15" fillId="0" borderId="46" xfId="0" applyFont="1" applyBorder="1" applyAlignment="1">
      <alignment vertical="center"/>
    </xf>
    <xf numFmtId="3" fontId="15" fillId="0" borderId="46" xfId="0" applyNumberFormat="1" applyFont="1" applyBorder="1" applyAlignment="1">
      <alignment horizontal="right" vertical="center" wrapText="1"/>
    </xf>
    <xf numFmtId="0" fontId="7" fillId="0" borderId="45" xfId="0" applyFont="1" applyBorder="1" applyAlignment="1">
      <alignment horizontal="left" vertical="center" wrapText="1"/>
    </xf>
    <xf numFmtId="9" fontId="7" fillId="0" borderId="45" xfId="1" applyFont="1" applyBorder="1" applyAlignment="1">
      <alignment horizontal="right" vertical="center" wrapText="1"/>
    </xf>
    <xf numFmtId="0" fontId="7" fillId="0" borderId="38" xfId="0" applyFont="1" applyBorder="1" applyAlignment="1">
      <alignment horizontal="left" vertical="center" wrapText="1"/>
    </xf>
    <xf numFmtId="0" fontId="15" fillId="0" borderId="38" xfId="0" applyFont="1" applyBorder="1" applyAlignment="1">
      <alignment horizontal="left" vertical="center" wrapText="1"/>
    </xf>
    <xf numFmtId="3" fontId="15" fillId="0" borderId="38" xfId="0" quotePrefix="1" applyNumberFormat="1" applyFont="1" applyBorder="1" applyAlignment="1">
      <alignment horizontal="right" vertical="center" wrapText="1"/>
    </xf>
    <xf numFmtId="3" fontId="15" fillId="0" borderId="38" xfId="0" applyNumberFormat="1" applyFont="1" applyBorder="1" applyAlignment="1">
      <alignment horizontal="right" vertical="center" wrapText="1"/>
    </xf>
    <xf numFmtId="166" fontId="7" fillId="0" borderId="39" xfId="0" applyNumberFormat="1" applyFont="1" applyBorder="1" applyAlignment="1">
      <alignment horizontal="right" vertical="center" wrapText="1"/>
    </xf>
    <xf numFmtId="0" fontId="16" fillId="0" borderId="36" xfId="0" applyFont="1" applyBorder="1" applyAlignment="1">
      <alignment horizontal="left" vertical="center" wrapText="1"/>
    </xf>
    <xf numFmtId="166" fontId="16" fillId="0" borderId="36" xfId="0" applyNumberFormat="1" applyFont="1" applyBorder="1" applyAlignment="1">
      <alignment horizontal="right" vertical="center" wrapText="1"/>
    </xf>
    <xf numFmtId="166" fontId="7" fillId="0" borderId="36" xfId="0" applyNumberFormat="1" applyFont="1" applyBorder="1" applyAlignment="1">
      <alignment horizontal="right" vertical="center" wrapText="1"/>
    </xf>
    <xf numFmtId="166" fontId="7" fillId="0" borderId="36" xfId="0" quotePrefix="1" applyNumberFormat="1" applyFont="1" applyBorder="1" applyAlignment="1">
      <alignment horizontal="right" vertical="center" wrapText="1"/>
    </xf>
    <xf numFmtId="0" fontId="7" fillId="0" borderId="46" xfId="0" applyFont="1" applyBorder="1" applyAlignment="1">
      <alignment horizontal="left" vertical="center" wrapText="1"/>
    </xf>
    <xf numFmtId="166" fontId="7" fillId="0" borderId="46" xfId="0" quotePrefix="1" applyNumberFormat="1" applyFont="1" applyBorder="1" applyAlignment="1">
      <alignment horizontal="right" vertical="center" wrapText="1"/>
    </xf>
    <xf numFmtId="166" fontId="7" fillId="0" borderId="46" xfId="0" applyNumberFormat="1" applyFont="1" applyBorder="1" applyAlignment="1">
      <alignment horizontal="right" vertical="center" wrapText="1"/>
    </xf>
    <xf numFmtId="9" fontId="7" fillId="0" borderId="46" xfId="1" applyFont="1" applyBorder="1" applyAlignment="1">
      <alignment horizontal="right" vertical="center" wrapText="1"/>
    </xf>
    <xf numFmtId="0" fontId="15" fillId="0" borderId="45" xfId="0" applyFont="1" applyBorder="1" applyAlignment="1">
      <alignment vertical="center"/>
    </xf>
    <xf numFmtId="3" fontId="15" fillId="0" borderId="45" xfId="0" applyNumberFormat="1" applyFont="1" applyBorder="1" applyAlignment="1">
      <alignment horizontal="right" vertical="center" wrapText="1"/>
    </xf>
    <xf numFmtId="9" fontId="15" fillId="0" borderId="45" xfId="1" applyFont="1" applyBorder="1" applyAlignment="1">
      <alignment horizontal="right" vertical="center" wrapText="1"/>
    </xf>
    <xf numFmtId="0" fontId="7" fillId="0" borderId="44" xfId="0" applyFont="1" applyBorder="1" applyAlignment="1">
      <alignment horizontal="left" vertical="center" wrapText="1"/>
    </xf>
    <xf numFmtId="9" fontId="7" fillId="0" borderId="44" xfId="1" applyFont="1" applyBorder="1" applyAlignment="1">
      <alignment horizontal="right" vertical="center" wrapText="1"/>
    </xf>
    <xf numFmtId="0" fontId="19" fillId="0" borderId="43" xfId="3" applyBorder="1" applyAlignment="1">
      <alignment wrapText="1"/>
    </xf>
    <xf numFmtId="0" fontId="25" fillId="7" borderId="36" xfId="0" applyFont="1" applyFill="1" applyBorder="1" applyAlignment="1">
      <alignment vertical="center" wrapText="1"/>
    </xf>
    <xf numFmtId="0" fontId="16" fillId="0" borderId="36" xfId="0" applyFont="1" applyBorder="1" applyAlignment="1">
      <alignment vertical="center" wrapText="1"/>
    </xf>
    <xf numFmtId="0" fontId="7" fillId="0" borderId="38" xfId="0" applyFont="1" applyBorder="1" applyAlignment="1">
      <alignment wrapText="1"/>
    </xf>
    <xf numFmtId="0" fontId="7" fillId="0" borderId="38" xfId="0" applyFont="1" applyBorder="1" applyAlignment="1">
      <alignment horizontal="center" wrapText="1"/>
    </xf>
    <xf numFmtId="0" fontId="0" fillId="0" borderId="38" xfId="0" applyBorder="1" applyAlignment="1">
      <alignment wrapText="1"/>
    </xf>
    <xf numFmtId="0" fontId="0" fillId="0" borderId="38" xfId="0" applyBorder="1" applyAlignment="1">
      <alignment horizontal="center" wrapText="1"/>
    </xf>
    <xf numFmtId="0" fontId="7" fillId="0" borderId="0" xfId="0" applyFont="1" applyAlignment="1">
      <alignment horizontal="center" vertical="center" wrapText="1"/>
    </xf>
    <xf numFmtId="166" fontId="7" fillId="0" borderId="49" xfId="0" applyNumberFormat="1" applyFont="1" applyBorder="1" applyAlignment="1">
      <alignment horizontal="right" vertical="center" wrapText="1"/>
    </xf>
    <xf numFmtId="166" fontId="15" fillId="0" borderId="49" xfId="0" applyNumberFormat="1" applyFont="1" applyBorder="1" applyAlignment="1">
      <alignment horizontal="right" vertical="center" wrapText="1"/>
    </xf>
    <xf numFmtId="166" fontId="15" fillId="0" borderId="51" xfId="0" applyNumberFormat="1" applyFont="1" applyBorder="1" applyAlignment="1">
      <alignment horizontal="right" vertical="center" wrapText="1"/>
    </xf>
    <xf numFmtId="167" fontId="15" fillId="0" borderId="49" xfId="5" applyNumberFormat="1" applyFont="1" applyBorder="1" applyAlignment="1">
      <alignment horizontal="right" vertical="center" wrapText="1"/>
    </xf>
    <xf numFmtId="167" fontId="7" fillId="0" borderId="12" xfId="0" applyNumberFormat="1" applyFont="1" applyBorder="1" applyAlignment="1">
      <alignment horizontal="right" vertical="center" wrapText="1"/>
    </xf>
    <xf numFmtId="0" fontId="25" fillId="13" borderId="78" xfId="0" applyFont="1" applyFill="1" applyBorder="1" applyAlignment="1">
      <alignment vertical="center" wrapText="1"/>
    </xf>
    <xf numFmtId="0" fontId="25" fillId="13" borderId="78" xfId="0" applyFont="1" applyFill="1" applyBorder="1" applyAlignment="1">
      <alignment horizontal="right" vertical="center" wrapText="1"/>
    </xf>
    <xf numFmtId="0" fontId="25" fillId="13" borderId="70" xfId="0" applyFont="1" applyFill="1" applyBorder="1" applyAlignment="1">
      <alignment horizontal="left" vertical="center" wrapText="1"/>
    </xf>
    <xf numFmtId="0" fontId="25" fillId="13" borderId="78" xfId="0" applyFont="1" applyFill="1" applyBorder="1" applyAlignment="1">
      <alignment horizontal="left" vertical="center" wrapText="1"/>
    </xf>
    <xf numFmtId="0" fontId="25" fillId="13" borderId="70" xfId="0" applyFont="1" applyFill="1" applyBorder="1" applyAlignment="1">
      <alignment vertical="center" wrapText="1"/>
    </xf>
    <xf numFmtId="0" fontId="25" fillId="13" borderId="70" xfId="0" applyFont="1" applyFill="1" applyBorder="1" applyAlignment="1">
      <alignment horizontal="right" vertical="center" wrapText="1"/>
    </xf>
    <xf numFmtId="0" fontId="25" fillId="17" borderId="36" xfId="0" applyFont="1" applyFill="1" applyBorder="1" applyAlignment="1">
      <alignment horizontal="left" vertical="center" wrapText="1"/>
    </xf>
    <xf numFmtId="0" fontId="25" fillId="17" borderId="36" xfId="0" applyFont="1" applyFill="1" applyBorder="1" applyAlignment="1">
      <alignment vertical="center"/>
    </xf>
    <xf numFmtId="0" fontId="25" fillId="17" borderId="36" xfId="0" applyFont="1" applyFill="1" applyBorder="1" applyAlignment="1">
      <alignment vertical="center" wrapText="1"/>
    </xf>
    <xf numFmtId="3" fontId="7" fillId="0" borderId="11" xfId="5" applyNumberFormat="1" applyFont="1" applyBorder="1" applyAlignment="1">
      <alignment horizontal="right" vertical="center" wrapText="1"/>
    </xf>
    <xf numFmtId="3" fontId="15" fillId="0" borderId="11" xfId="5" applyNumberFormat="1" applyFont="1" applyBorder="1" applyAlignment="1">
      <alignment horizontal="right" vertical="center" wrapText="1"/>
    </xf>
    <xf numFmtId="3" fontId="7" fillId="0" borderId="49" xfId="5" applyNumberFormat="1" applyFont="1" applyBorder="1" applyAlignment="1">
      <alignment horizontal="right" vertical="center" wrapText="1"/>
    </xf>
    <xf numFmtId="3" fontId="15" fillId="0" borderId="49" xfId="5"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3" fontId="15" fillId="0" borderId="54" xfId="0" applyNumberFormat="1" applyFont="1" applyBorder="1" applyAlignment="1">
      <alignment horizontal="right" vertical="center" wrapText="1"/>
    </xf>
    <xf numFmtId="167" fontId="7" fillId="0" borderId="55" xfId="5" applyNumberFormat="1" applyFont="1" applyBorder="1" applyAlignment="1">
      <alignment horizontal="right" vertical="center" wrapText="1"/>
    </xf>
    <xf numFmtId="167" fontId="7" fillId="0" borderId="53" xfId="5" applyNumberFormat="1" applyFont="1" applyBorder="1" applyAlignment="1">
      <alignment horizontal="right" vertical="center" wrapText="1"/>
    </xf>
    <xf numFmtId="3" fontId="7" fillId="0" borderId="53" xfId="5" applyNumberFormat="1" applyFont="1" applyBorder="1" applyAlignment="1">
      <alignment horizontal="right" vertical="center" wrapText="1"/>
    </xf>
    <xf numFmtId="3" fontId="15" fillId="0" borderId="12" xfId="5" applyNumberFormat="1" applyFont="1" applyBorder="1" applyAlignment="1">
      <alignment horizontal="right" vertical="center" wrapText="1"/>
    </xf>
    <xf numFmtId="4" fontId="7" fillId="0" borderId="49" xfId="0" applyNumberFormat="1" applyFont="1" applyBorder="1" applyAlignment="1">
      <alignment horizontal="right" vertical="center" wrapText="1"/>
    </xf>
    <xf numFmtId="167" fontId="7" fillId="0" borderId="49" xfId="0" applyNumberFormat="1" applyFont="1" applyBorder="1" applyAlignment="1">
      <alignment horizontal="right" vertical="center" wrapText="1"/>
    </xf>
    <xf numFmtId="167" fontId="15" fillId="0" borderId="49" xfId="0" applyNumberFormat="1" applyFont="1" applyBorder="1" applyAlignment="1">
      <alignment horizontal="right" vertical="center" wrapText="1"/>
    </xf>
    <xf numFmtId="3" fontId="7" fillId="0" borderId="53" xfId="0" applyNumberFormat="1" applyFont="1" applyBorder="1" applyAlignment="1">
      <alignment horizontal="right" vertical="center" wrapText="1"/>
    </xf>
    <xf numFmtId="3" fontId="15" fillId="0" borderId="49" xfId="0" applyNumberFormat="1" applyFont="1" applyBorder="1" applyAlignment="1">
      <alignment horizontal="right" vertical="center" wrapText="1"/>
    </xf>
    <xf numFmtId="3" fontId="15" fillId="0" borderId="52" xfId="0" applyNumberFormat="1" applyFont="1" applyBorder="1" applyAlignment="1">
      <alignment horizontal="right" vertical="center" wrapText="1"/>
    </xf>
    <xf numFmtId="167" fontId="7" fillId="0" borderId="0" xfId="0" applyNumberFormat="1" applyFont="1" applyAlignment="1">
      <alignment horizontal="right" vertical="center" wrapText="1"/>
    </xf>
    <xf numFmtId="3" fontId="7" fillId="0" borderId="54" xfId="0" applyNumberFormat="1" applyFont="1" applyBorder="1" applyAlignment="1">
      <alignment horizontal="right" vertical="center" wrapText="1"/>
    </xf>
    <xf numFmtId="167" fontId="15" fillId="0" borderId="0" xfId="0" applyNumberFormat="1" applyFont="1" applyAlignment="1">
      <alignment horizontal="right" vertical="center" wrapText="1"/>
    </xf>
    <xf numFmtId="3" fontId="15" fillId="10" borderId="49" xfId="0" applyNumberFormat="1" applyFont="1" applyFill="1" applyBorder="1" applyAlignment="1">
      <alignment horizontal="right" vertical="center" wrapText="1"/>
    </xf>
    <xf numFmtId="4" fontId="7" fillId="0" borderId="10" xfId="0" applyNumberFormat="1" applyFont="1" applyBorder="1" applyAlignment="1">
      <alignment horizontal="right" vertical="center" wrapText="1"/>
    </xf>
    <xf numFmtId="4" fontId="15" fillId="9" borderId="53" xfId="0" applyNumberFormat="1" applyFont="1" applyFill="1" applyBorder="1" applyAlignment="1">
      <alignment horizontal="right" vertical="center" wrapText="1"/>
    </xf>
    <xf numFmtId="3" fontId="15" fillId="9" borderId="49" xfId="0" applyNumberFormat="1" applyFont="1" applyFill="1" applyBorder="1" applyAlignment="1">
      <alignment horizontal="right" vertical="center" wrapText="1"/>
    </xf>
    <xf numFmtId="3" fontId="16" fillId="0" borderId="49" xfId="0" applyNumberFormat="1" applyFont="1" applyBorder="1" applyAlignment="1">
      <alignment horizontal="right" vertical="center" wrapText="1"/>
    </xf>
    <xf numFmtId="3" fontId="7" fillId="0" borderId="0" xfId="5" applyNumberFormat="1" applyFont="1" applyBorder="1" applyAlignment="1">
      <alignment horizontal="right" vertical="center" wrapText="1"/>
    </xf>
    <xf numFmtId="3" fontId="15" fillId="0" borderId="0" xfId="5" applyNumberFormat="1" applyFont="1" applyBorder="1" applyAlignment="1">
      <alignment horizontal="right" vertical="center" wrapText="1"/>
    </xf>
    <xf numFmtId="3" fontId="16" fillId="0" borderId="49" xfId="0" applyNumberFormat="1" applyFont="1" applyBorder="1" applyAlignment="1">
      <alignment horizontal="right" vertical="center"/>
    </xf>
    <xf numFmtId="167" fontId="7" fillId="0" borderId="60" xfId="0" applyNumberFormat="1" applyFont="1" applyBorder="1" applyAlignment="1">
      <alignment horizontal="right" vertical="center" wrapText="1"/>
    </xf>
    <xf numFmtId="3" fontId="7" fillId="0" borderId="60" xfId="0" applyNumberFormat="1" applyFont="1" applyBorder="1" applyAlignment="1">
      <alignment horizontal="right" vertical="center" wrapText="1"/>
    </xf>
    <xf numFmtId="3" fontId="7" fillId="0" borderId="0" xfId="0" applyNumberFormat="1" applyFont="1" applyAlignment="1">
      <alignment vertical="center" wrapText="1"/>
    </xf>
    <xf numFmtId="3" fontId="15" fillId="0" borderId="62" xfId="0" applyNumberFormat="1" applyFont="1" applyBorder="1" applyAlignment="1">
      <alignment horizontal="right" vertical="center" wrapText="1"/>
    </xf>
    <xf numFmtId="0" fontId="7" fillId="0" borderId="64" xfId="0" applyFont="1" applyBorder="1" applyAlignment="1">
      <alignment vertical="center"/>
    </xf>
    <xf numFmtId="0" fontId="25" fillId="13" borderId="25" xfId="0" applyFont="1" applyFill="1" applyBorder="1" applyAlignment="1">
      <alignment vertical="center" wrapText="1"/>
    </xf>
    <xf numFmtId="0" fontId="25" fillId="13" borderId="0" xfId="0" applyFont="1" applyFill="1" applyAlignment="1">
      <alignment horizontal="right" vertical="center" wrapText="1"/>
    </xf>
    <xf numFmtId="0" fontId="25" fillId="13" borderId="81" xfId="0" applyFont="1" applyFill="1" applyBorder="1" applyAlignment="1">
      <alignment vertical="center" wrapText="1"/>
    </xf>
    <xf numFmtId="0" fontId="25" fillId="13" borderId="81" xfId="0" applyFont="1" applyFill="1" applyBorder="1" applyAlignment="1">
      <alignment horizontal="center" vertical="center" wrapText="1"/>
    </xf>
    <xf numFmtId="0" fontId="25" fillId="13" borderId="81" xfId="0" applyFont="1" applyFill="1" applyBorder="1" applyAlignment="1">
      <alignment horizontal="right" vertical="center" wrapText="1"/>
    </xf>
    <xf numFmtId="0" fontId="25" fillId="13" borderId="25" xfId="0" applyFont="1" applyFill="1" applyBorder="1" applyAlignment="1">
      <alignment horizontal="left" vertical="center"/>
    </xf>
    <xf numFmtId="0" fontId="25" fillId="13" borderId="25" xfId="0" applyFont="1" applyFill="1" applyBorder="1" applyAlignment="1">
      <alignment horizontal="right" vertical="center" wrapText="1"/>
    </xf>
    <xf numFmtId="0" fontId="34" fillId="13" borderId="25" xfId="0" applyFont="1" applyFill="1" applyBorder="1" applyAlignment="1">
      <alignment horizontal="center" vertical="center" wrapText="1"/>
    </xf>
    <xf numFmtId="0" fontId="25" fillId="7" borderId="36" xfId="0" applyFont="1" applyFill="1" applyBorder="1" applyAlignment="1">
      <alignment horizontal="right" vertical="center" wrapText="1"/>
    </xf>
    <xf numFmtId="0" fontId="34" fillId="17" borderId="36" xfId="0" applyFont="1" applyFill="1" applyBorder="1" applyAlignment="1">
      <alignment horizontal="right" vertical="center" wrapText="1"/>
    </xf>
    <xf numFmtId="167" fontId="7" fillId="0" borderId="36" xfId="0" applyNumberFormat="1" applyFont="1" applyBorder="1" applyAlignment="1">
      <alignment horizontal="right" vertical="center" wrapText="1"/>
    </xf>
    <xf numFmtId="167" fontId="7" fillId="0" borderId="45" xfId="0" applyNumberFormat="1" applyFont="1" applyBorder="1" applyAlignment="1">
      <alignment horizontal="right" vertical="center" wrapText="1"/>
    </xf>
    <xf numFmtId="3" fontId="16" fillId="0" borderId="36" xfId="0" quotePrefix="1" applyNumberFormat="1" applyFont="1" applyBorder="1" applyAlignment="1">
      <alignment horizontal="right" vertical="center" wrapText="1"/>
    </xf>
    <xf numFmtId="3" fontId="16" fillId="0" borderId="36" xfId="0" applyNumberFormat="1" applyFont="1" applyBorder="1" applyAlignment="1">
      <alignment horizontal="right" vertical="center" wrapText="1"/>
    </xf>
    <xf numFmtId="3" fontId="7" fillId="0" borderId="45" xfId="0" quotePrefix="1" applyNumberFormat="1" applyFont="1" applyBorder="1" applyAlignment="1">
      <alignment horizontal="right" vertical="center" wrapText="1"/>
    </xf>
    <xf numFmtId="3" fontId="7" fillId="0" borderId="45" xfId="0" applyNumberFormat="1" applyFont="1" applyBorder="1" applyAlignment="1">
      <alignment horizontal="right" vertical="center" wrapText="1"/>
    </xf>
    <xf numFmtId="167" fontId="7" fillId="0" borderId="44" xfId="0" applyNumberFormat="1" applyFont="1" applyBorder="1" applyAlignment="1">
      <alignment vertical="center" wrapText="1"/>
    </xf>
    <xf numFmtId="167" fontId="7" fillId="0" borderId="13" xfId="0" applyNumberFormat="1" applyFont="1" applyBorder="1" applyAlignment="1">
      <alignment horizontal="right" vertical="center" wrapText="1"/>
    </xf>
    <xf numFmtId="3" fontId="7" fillId="0" borderId="13" xfId="0" applyNumberFormat="1" applyFont="1" applyBorder="1" applyAlignment="1">
      <alignment horizontal="right" vertical="center" wrapText="1"/>
    </xf>
    <xf numFmtId="4" fontId="7" fillId="0" borderId="36" xfId="0" applyNumberFormat="1" applyFont="1" applyBorder="1" applyAlignment="1">
      <alignment horizontal="right" vertical="center" wrapText="1"/>
    </xf>
    <xf numFmtId="3" fontId="7" fillId="4" borderId="36" xfId="0" applyNumberFormat="1" applyFont="1" applyFill="1" applyBorder="1" applyAlignment="1">
      <alignment horizontal="right" vertical="center" wrapText="1"/>
    </xf>
    <xf numFmtId="0" fontId="25" fillId="13" borderId="79" xfId="0" applyFont="1" applyFill="1" applyBorder="1" applyAlignment="1">
      <alignment horizontal="right" vertical="center" wrapText="1"/>
    </xf>
    <xf numFmtId="0" fontId="25" fillId="13" borderId="79" xfId="0" applyFont="1" applyFill="1" applyBorder="1" applyAlignment="1">
      <alignment horizontal="left" vertical="center"/>
    </xf>
    <xf numFmtId="0" fontId="5" fillId="0" borderId="0" xfId="0" applyFont="1" applyAlignment="1">
      <alignment horizontal="right" vertical="center" wrapText="1"/>
    </xf>
    <xf numFmtId="3" fontId="5" fillId="0" borderId="0" xfId="0" applyNumberFormat="1" applyFont="1" applyAlignment="1">
      <alignment horizontal="right" vertical="center" wrapText="1"/>
    </xf>
    <xf numFmtId="3" fontId="6" fillId="0" borderId="0" xfId="0" applyNumberFormat="1" applyFont="1"/>
    <xf numFmtId="0" fontId="34" fillId="17" borderId="36" xfId="0" applyFont="1" applyFill="1" applyBorder="1" applyAlignment="1">
      <alignment vertical="center" wrapText="1"/>
    </xf>
    <xf numFmtId="0" fontId="25" fillId="17" borderId="38" xfId="0" applyFont="1" applyFill="1" applyBorder="1" applyAlignment="1">
      <alignment vertical="center" wrapText="1"/>
    </xf>
    <xf numFmtId="0" fontId="25" fillId="17" borderId="38" xfId="0" applyFont="1" applyFill="1" applyBorder="1" applyAlignment="1">
      <alignment horizontal="right" vertical="center" wrapText="1"/>
    </xf>
    <xf numFmtId="0" fontId="7" fillId="0" borderId="39" xfId="0" applyFont="1" applyBorder="1" applyAlignment="1">
      <alignment vertical="center" wrapText="1"/>
    </xf>
    <xf numFmtId="167" fontId="7" fillId="0" borderId="0" xfId="0" applyNumberFormat="1" applyFont="1" applyAlignment="1">
      <alignment vertical="center" wrapText="1"/>
    </xf>
    <xf numFmtId="0" fontId="7" fillId="0" borderId="46" xfId="0" applyFont="1" applyBorder="1" applyAlignment="1">
      <alignment vertical="center" wrapText="1"/>
    </xf>
    <xf numFmtId="0" fontId="25" fillId="17" borderId="36" xfId="0" applyFont="1" applyFill="1" applyBorder="1" applyAlignment="1">
      <alignment horizontal="right" vertical="center" wrapText="1"/>
    </xf>
    <xf numFmtId="3" fontId="7" fillId="0" borderId="46" xfId="0" applyNumberFormat="1" applyFont="1" applyBorder="1" applyAlignment="1">
      <alignment horizontal="right" vertical="center" wrapText="1"/>
    </xf>
    <xf numFmtId="0" fontId="25" fillId="17" borderId="44" xfId="0" applyFont="1" applyFill="1" applyBorder="1" applyAlignment="1">
      <alignment vertical="center" wrapText="1"/>
    </xf>
    <xf numFmtId="0" fontId="25" fillId="17" borderId="44" xfId="0" applyFont="1" applyFill="1" applyBorder="1" applyAlignment="1">
      <alignment horizontal="right" vertical="center" wrapText="1"/>
    </xf>
    <xf numFmtId="0" fontId="0" fillId="0" borderId="0" xfId="0" applyAlignment="1">
      <alignment horizontal="left" vertical="center" wrapText="1"/>
    </xf>
    <xf numFmtId="3" fontId="7" fillId="0" borderId="39" xfId="0" applyNumberFormat="1" applyFont="1" applyBorder="1" applyAlignment="1">
      <alignment vertical="center" wrapText="1"/>
    </xf>
    <xf numFmtId="3" fontId="7" fillId="0" borderId="45" xfId="0" applyNumberFormat="1" applyFont="1" applyBorder="1" applyAlignment="1">
      <alignment vertical="center" wrapText="1"/>
    </xf>
    <xf numFmtId="9" fontId="7" fillId="0" borderId="45" xfId="1" applyFont="1" applyBorder="1" applyAlignment="1">
      <alignment vertical="center" wrapText="1"/>
    </xf>
    <xf numFmtId="9" fontId="7" fillId="0" borderId="46" xfId="1" applyFont="1" applyBorder="1" applyAlignment="1">
      <alignment vertical="center" wrapText="1"/>
    </xf>
    <xf numFmtId="170" fontId="7" fillId="0" borderId="13" xfId="5" applyNumberFormat="1" applyFont="1" applyBorder="1" applyAlignment="1">
      <alignment horizontal="right" vertical="center" wrapText="1"/>
    </xf>
    <xf numFmtId="170" fontId="7" fillId="0" borderId="0" xfId="5" applyNumberFormat="1" applyFont="1" applyAlignment="1">
      <alignment vertical="center" wrapText="1"/>
    </xf>
    <xf numFmtId="170" fontId="7" fillId="0" borderId="23" xfId="5" applyNumberFormat="1" applyFont="1" applyBorder="1" applyAlignment="1">
      <alignment horizontal="right" vertical="center" wrapText="1"/>
    </xf>
    <xf numFmtId="9" fontId="7" fillId="0" borderId="39" xfId="1" applyFont="1" applyBorder="1" applyAlignment="1">
      <alignment vertical="center" wrapText="1"/>
    </xf>
    <xf numFmtId="3" fontId="7" fillId="0" borderId="36" xfId="1" applyNumberFormat="1" applyFont="1" applyBorder="1" applyAlignment="1">
      <alignment horizontal="right" vertical="center" wrapText="1"/>
    </xf>
    <xf numFmtId="3" fontId="7" fillId="0" borderId="36" xfId="0" applyNumberFormat="1" applyFont="1" applyBorder="1" applyAlignment="1">
      <alignment vertical="center" wrapText="1"/>
    </xf>
    <xf numFmtId="164" fontId="7" fillId="0" borderId="36" xfId="1" applyNumberFormat="1" applyFont="1" applyBorder="1" applyAlignment="1">
      <alignment horizontal="center" vertical="center" wrapText="1"/>
    </xf>
    <xf numFmtId="164" fontId="7" fillId="0" borderId="0" xfId="1" applyNumberFormat="1" applyFont="1" applyAlignment="1">
      <alignment horizontal="center" vertical="center" wrapText="1"/>
    </xf>
    <xf numFmtId="171" fontId="7" fillId="0" borderId="49" xfId="0" applyNumberFormat="1" applyFont="1" applyBorder="1" applyAlignment="1">
      <alignment horizontal="right" vertical="center" wrapText="1"/>
    </xf>
    <xf numFmtId="171" fontId="15" fillId="0" borderId="49" xfId="0" applyNumberFormat="1" applyFont="1" applyBorder="1" applyAlignment="1">
      <alignment horizontal="right" vertical="center" wrapText="1"/>
    </xf>
    <xf numFmtId="3" fontId="7" fillId="0" borderId="57" xfId="0" applyNumberFormat="1" applyFont="1" applyBorder="1" applyAlignment="1">
      <alignment horizontal="right" vertical="center" wrapText="1"/>
    </xf>
    <xf numFmtId="0" fontId="15" fillId="0" borderId="88" xfId="0" applyFont="1" applyBorder="1" applyAlignment="1">
      <alignment horizontal="left" vertical="center" wrapText="1"/>
    </xf>
    <xf numFmtId="167" fontId="8" fillId="0" borderId="11" xfId="5" applyNumberFormat="1" applyFont="1" applyBorder="1" applyAlignment="1">
      <alignment horizontal="right" vertical="center"/>
    </xf>
    <xf numFmtId="167" fontId="7" fillId="0" borderId="10" xfId="5" applyNumberFormat="1" applyFont="1" applyBorder="1" applyAlignment="1">
      <alignment horizontal="right" vertical="center" wrapText="1"/>
    </xf>
    <xf numFmtId="167" fontId="15" fillId="0" borderId="11" xfId="5" applyNumberFormat="1" applyFont="1" applyBorder="1" applyAlignment="1">
      <alignment horizontal="right" vertical="center" wrapText="1"/>
    </xf>
    <xf numFmtId="167" fontId="7" fillId="0" borderId="49" xfId="5" applyNumberFormat="1" applyFont="1" applyBorder="1" applyAlignment="1">
      <alignment horizontal="right" vertical="center" wrapText="1"/>
    </xf>
    <xf numFmtId="167" fontId="8" fillId="0" borderId="57" xfId="0" applyNumberFormat="1" applyFont="1" applyBorder="1" applyAlignment="1">
      <alignment horizontal="right" vertical="center"/>
    </xf>
    <xf numFmtId="167" fontId="8" fillId="0" borderId="10" xfId="0" applyNumberFormat="1" applyFont="1" applyBorder="1" applyAlignment="1">
      <alignment horizontal="right" vertical="center"/>
    </xf>
    <xf numFmtId="167" fontId="45" fillId="0" borderId="88" xfId="0" applyNumberFormat="1" applyFont="1" applyBorder="1" applyAlignment="1">
      <alignment horizontal="right" vertical="center"/>
    </xf>
    <xf numFmtId="167" fontId="8" fillId="0" borderId="11" xfId="0" applyNumberFormat="1" applyFont="1" applyBorder="1" applyAlignment="1">
      <alignment horizontal="right" vertical="center"/>
    </xf>
    <xf numFmtId="167" fontId="8" fillId="0" borderId="12" xfId="0" applyNumberFormat="1" applyFont="1" applyBorder="1" applyAlignment="1">
      <alignment horizontal="right" vertical="center"/>
    </xf>
    <xf numFmtId="167" fontId="7" fillId="0" borderId="52" xfId="0" applyNumberFormat="1" applyFont="1" applyBorder="1" applyAlignment="1">
      <alignment horizontal="right" vertical="center" wrapText="1"/>
    </xf>
    <xf numFmtId="167" fontId="7" fillId="0" borderId="53" xfId="0" applyNumberFormat="1" applyFont="1" applyBorder="1" applyAlignment="1">
      <alignment horizontal="right" vertical="center" wrapText="1"/>
    </xf>
    <xf numFmtId="4" fontId="7" fillId="0" borderId="12" xfId="0" applyNumberFormat="1" applyFont="1" applyBorder="1" applyAlignment="1">
      <alignment horizontal="right" vertical="center"/>
    </xf>
    <xf numFmtId="4" fontId="7" fillId="0" borderId="49" xfId="0" applyNumberFormat="1" applyFont="1" applyBorder="1" applyAlignment="1">
      <alignment horizontal="right" vertical="center"/>
    </xf>
    <xf numFmtId="4" fontId="15" fillId="0" borderId="0" xfId="0" applyNumberFormat="1" applyFont="1" applyAlignment="1">
      <alignment horizontal="right" vertical="center"/>
    </xf>
    <xf numFmtId="0" fontId="15" fillId="18" borderId="5" xfId="0" applyFont="1" applyFill="1" applyBorder="1" applyAlignment="1">
      <alignment horizontal="right" vertical="center" wrapText="1"/>
    </xf>
    <xf numFmtId="0" fontId="15" fillId="18" borderId="26" xfId="0" applyFont="1" applyFill="1" applyBorder="1" applyAlignment="1">
      <alignment vertical="center" wrapText="1"/>
    </xf>
    <xf numFmtId="0" fontId="15" fillId="18" borderId="26" xfId="0" applyFont="1" applyFill="1" applyBorder="1" applyAlignment="1">
      <alignment horizontal="right" vertical="center" wrapText="1"/>
    </xf>
    <xf numFmtId="0" fontId="7" fillId="0" borderId="9" xfId="0" applyFont="1" applyBorder="1" applyAlignment="1">
      <alignment vertical="center" wrapText="1"/>
    </xf>
    <xf numFmtId="0" fontId="7" fillId="0" borderId="9" xfId="0" applyFont="1" applyBorder="1" applyAlignment="1">
      <alignment horizontal="right" vertical="center" wrapText="1"/>
    </xf>
    <xf numFmtId="0" fontId="7" fillId="0" borderId="89" xfId="0" applyFont="1" applyBorder="1" applyAlignment="1">
      <alignment vertical="center" wrapText="1"/>
    </xf>
    <xf numFmtId="0" fontId="7" fillId="0" borderId="89" xfId="0" applyFont="1" applyBorder="1" applyAlignment="1">
      <alignment horizontal="right" vertical="center" wrapText="1"/>
    </xf>
    <xf numFmtId="166" fontId="7" fillId="0" borderId="89" xfId="0" applyNumberFormat="1" applyFont="1" applyBorder="1" applyAlignment="1">
      <alignment horizontal="right" vertical="center" wrapText="1"/>
    </xf>
    <xf numFmtId="0" fontId="16" fillId="0" borderId="90" xfId="0" applyFont="1" applyBorder="1"/>
    <xf numFmtId="0" fontId="7" fillId="0" borderId="89" xfId="0" applyFont="1" applyBorder="1" applyAlignment="1">
      <alignment horizontal="left" vertical="center" wrapText="1"/>
    </xf>
    <xf numFmtId="3" fontId="7" fillId="0" borderId="89" xfId="0" applyNumberFormat="1" applyFont="1" applyBorder="1" applyAlignment="1">
      <alignment horizontal="right" vertical="center" wrapText="1"/>
    </xf>
    <xf numFmtId="10" fontId="7" fillId="0" borderId="89" xfId="0" applyNumberFormat="1" applyFont="1" applyBorder="1" applyAlignment="1">
      <alignment horizontal="right" vertical="center" wrapText="1"/>
    </xf>
    <xf numFmtId="164" fontId="7" fillId="0" borderId="89" xfId="1" applyNumberFormat="1" applyFont="1" applyBorder="1" applyAlignment="1">
      <alignment horizontal="right" vertical="center" wrapText="1"/>
    </xf>
    <xf numFmtId="164" fontId="7" fillId="0" borderId="89" xfId="0" applyNumberFormat="1" applyFont="1" applyBorder="1" applyAlignment="1">
      <alignment horizontal="right" vertical="center" wrapText="1"/>
    </xf>
    <xf numFmtId="0" fontId="8" fillId="0" borderId="90" xfId="0" applyFont="1" applyBorder="1"/>
    <xf numFmtId="9" fontId="7" fillId="0" borderId="89" xfId="0" applyNumberFormat="1" applyFont="1" applyBorder="1" applyAlignment="1">
      <alignment horizontal="right" vertical="center" wrapText="1"/>
    </xf>
    <xf numFmtId="0" fontId="8" fillId="0" borderId="27" xfId="0" applyFont="1" applyBorder="1"/>
    <xf numFmtId="0" fontId="15" fillId="18" borderId="0" xfId="0" applyFont="1" applyFill="1" applyAlignment="1">
      <alignment vertical="center" wrapText="1"/>
    </xf>
    <xf numFmtId="0" fontId="15" fillId="18" borderId="0" xfId="0" applyFont="1" applyFill="1" applyAlignment="1">
      <alignment horizontal="right" vertical="center" wrapText="1"/>
    </xf>
    <xf numFmtId="0" fontId="15" fillId="18" borderId="91" xfId="0" applyFont="1" applyFill="1" applyBorder="1" applyAlignment="1">
      <alignment vertical="center" wrapText="1"/>
    </xf>
    <xf numFmtId="168" fontId="7" fillId="0" borderId="0" xfId="0" applyNumberFormat="1" applyFont="1" applyAlignment="1">
      <alignment horizontal="right" vertical="center" wrapText="1"/>
    </xf>
    <xf numFmtId="168" fontId="7" fillId="0" borderId="89" xfId="0" applyNumberFormat="1" applyFont="1" applyBorder="1" applyAlignment="1">
      <alignment horizontal="right" vertical="center" wrapText="1"/>
    </xf>
    <xf numFmtId="0" fontId="7" fillId="0" borderId="92" xfId="0" applyFont="1" applyBorder="1" applyAlignment="1">
      <alignment vertical="center" wrapText="1"/>
    </xf>
    <xf numFmtId="168" fontId="7" fillId="0" borderId="92" xfId="0" applyNumberFormat="1" applyFont="1" applyBorder="1" applyAlignment="1">
      <alignment horizontal="right" vertical="center" wrapText="1"/>
    </xf>
    <xf numFmtId="168" fontId="7" fillId="0" borderId="9" xfId="0" applyNumberFormat="1" applyFont="1" applyBorder="1" applyAlignment="1">
      <alignment horizontal="right" vertical="center" wrapText="1"/>
    </xf>
    <xf numFmtId="0" fontId="7" fillId="0" borderId="27" xfId="0" applyFont="1" applyBorder="1" applyAlignment="1">
      <alignment vertical="center" wrapText="1"/>
    </xf>
    <xf numFmtId="168" fontId="7" fillId="0" borderId="27" xfId="0" applyNumberFormat="1" applyFont="1" applyBorder="1" applyAlignment="1">
      <alignment horizontal="right" vertical="center" wrapText="1"/>
    </xf>
    <xf numFmtId="17" fontId="7" fillId="0" borderId="89" xfId="0" applyNumberFormat="1" applyFont="1" applyBorder="1" applyAlignment="1">
      <alignment horizontal="right" vertical="center" wrapText="1"/>
    </xf>
    <xf numFmtId="17" fontId="7" fillId="0" borderId="9" xfId="0" applyNumberFormat="1" applyFont="1" applyBorder="1" applyAlignment="1">
      <alignment horizontal="right" vertical="center" wrapText="1"/>
    </xf>
    <xf numFmtId="17" fontId="7" fillId="0" borderId="0" xfId="0" applyNumberFormat="1" applyFont="1" applyAlignment="1">
      <alignment horizontal="right" vertical="center" wrapText="1"/>
    </xf>
    <xf numFmtId="0" fontId="15" fillId="0" borderId="93" xfId="0" applyFont="1" applyBorder="1" applyAlignment="1">
      <alignment vertical="center" wrapText="1"/>
    </xf>
    <xf numFmtId="168" fontId="15" fillId="0" borderId="93" xfId="0" applyNumberFormat="1" applyFont="1" applyBorder="1" applyAlignment="1">
      <alignment horizontal="right" vertical="center" wrapText="1"/>
    </xf>
    <xf numFmtId="0" fontId="7" fillId="0" borderId="27" xfId="0" applyFont="1" applyBorder="1" applyAlignment="1">
      <alignment horizontal="left" vertical="center"/>
    </xf>
    <xf numFmtId="0" fontId="7" fillId="0" borderId="9" xfId="0" applyFont="1" applyBorder="1" applyAlignment="1">
      <alignment vertical="center"/>
    </xf>
    <xf numFmtId="0" fontId="7" fillId="0" borderId="89" xfId="0" applyFont="1" applyBorder="1" applyAlignment="1">
      <alignment vertical="center"/>
    </xf>
    <xf numFmtId="0" fontId="15" fillId="0" borderId="89" xfId="0" applyFont="1" applyBorder="1" applyAlignment="1">
      <alignment vertical="center" wrapText="1"/>
    </xf>
    <xf numFmtId="168" fontId="15" fillId="0" borderId="89" xfId="0" applyNumberFormat="1" applyFont="1" applyBorder="1" applyAlignment="1">
      <alignment horizontal="right" vertical="center" wrapText="1"/>
    </xf>
    <xf numFmtId="0" fontId="15" fillId="0" borderId="92" xfId="0" applyFont="1" applyBorder="1" applyAlignment="1">
      <alignment vertical="center" wrapText="1"/>
    </xf>
    <xf numFmtId="0" fontId="15" fillId="18" borderId="26" xfId="0" applyFont="1" applyFill="1" applyBorder="1" applyAlignment="1">
      <alignment horizontal="left" vertical="center" wrapText="1"/>
    </xf>
    <xf numFmtId="164" fontId="7" fillId="0" borderId="89" xfId="0" applyNumberFormat="1" applyFont="1" applyBorder="1" applyAlignment="1">
      <alignment horizontal="left" vertical="center" wrapText="1"/>
    </xf>
    <xf numFmtId="9" fontId="7" fillId="0" borderId="89" xfId="0" applyNumberFormat="1" applyFont="1" applyBorder="1" applyAlignment="1">
      <alignment horizontal="left" vertical="center" wrapText="1"/>
    </xf>
    <xf numFmtId="3" fontId="8" fillId="0" borderId="89" xfId="0" applyNumberFormat="1" applyFont="1" applyBorder="1" applyAlignment="1">
      <alignment horizontal="right" vertical="center"/>
    </xf>
    <xf numFmtId="165" fontId="8" fillId="0" borderId="89" xfId="0" applyNumberFormat="1" applyFont="1" applyBorder="1" applyAlignment="1">
      <alignment horizontal="left" vertical="center"/>
    </xf>
    <xf numFmtId="164" fontId="8" fillId="0" borderId="89" xfId="1" applyNumberFormat="1" applyFont="1" applyFill="1" applyBorder="1" applyAlignment="1">
      <alignment horizontal="right" vertical="center"/>
    </xf>
    <xf numFmtId="165" fontId="8" fillId="0" borderId="9" xfId="0" applyNumberFormat="1" applyFont="1" applyBorder="1" applyAlignment="1">
      <alignment horizontal="left" vertical="center"/>
    </xf>
    <xf numFmtId="164" fontId="8" fillId="0" borderId="9" xfId="1" applyNumberFormat="1" applyFont="1" applyFill="1" applyBorder="1" applyAlignment="1">
      <alignment horizontal="right" vertical="center"/>
    </xf>
    <xf numFmtId="3" fontId="8" fillId="0" borderId="9" xfId="0" applyNumberFormat="1" applyFont="1" applyBorder="1" applyAlignment="1">
      <alignment horizontal="right" vertical="center"/>
    </xf>
    <xf numFmtId="0" fontId="20" fillId="0" borderId="94" xfId="3" applyFont="1" applyBorder="1" applyAlignment="1">
      <alignment horizontal="center" vertical="center"/>
    </xf>
    <xf numFmtId="0" fontId="20" fillId="0" borderId="0" xfId="3" applyFont="1" applyBorder="1" applyAlignment="1">
      <alignment horizontal="center" vertical="center"/>
    </xf>
    <xf numFmtId="0" fontId="20" fillId="0" borderId="95" xfId="3" applyFont="1" applyBorder="1" applyAlignment="1">
      <alignment horizontal="center" vertical="center"/>
    </xf>
    <xf numFmtId="0" fontId="20" fillId="0" borderId="96" xfId="3" applyFont="1" applyBorder="1" applyAlignment="1">
      <alignment horizontal="center" vertical="center"/>
    </xf>
    <xf numFmtId="0" fontId="20" fillId="0" borderId="97" xfId="3" applyFont="1" applyBorder="1" applyAlignment="1">
      <alignment horizontal="center" vertical="center"/>
    </xf>
    <xf numFmtId="0" fontId="20" fillId="0" borderId="98" xfId="3" applyFont="1" applyBorder="1" applyAlignment="1">
      <alignment horizontal="center" vertical="center"/>
    </xf>
    <xf numFmtId="0" fontId="20" fillId="0" borderId="99" xfId="3" applyFont="1" applyBorder="1" applyAlignment="1">
      <alignment horizontal="center" vertical="center"/>
    </xf>
    <xf numFmtId="0" fontId="0" fillId="0" borderId="34" xfId="0" applyBorder="1" applyAlignment="1">
      <alignment horizontal="left" vertical="center" wrapText="1"/>
    </xf>
    <xf numFmtId="0" fontId="0" fillId="0" borderId="0" xfId="0" applyAlignment="1">
      <alignment vertical="center"/>
    </xf>
    <xf numFmtId="0" fontId="0" fillId="0" borderId="103" xfId="0" applyBorder="1" applyAlignment="1">
      <alignment horizontal="left" vertical="center" wrapText="1"/>
    </xf>
    <xf numFmtId="0" fontId="0" fillId="0" borderId="1" xfId="0" applyBorder="1" applyAlignment="1">
      <alignment horizontal="left" vertical="center" wrapText="1"/>
    </xf>
    <xf numFmtId="0" fontId="17" fillId="0" borderId="104" xfId="0" applyFont="1" applyBorder="1" applyAlignment="1">
      <alignment vertical="center"/>
    </xf>
    <xf numFmtId="0" fontId="0" fillId="0" borderId="104" xfId="0" applyBorder="1"/>
    <xf numFmtId="0" fontId="0" fillId="0" borderId="104" xfId="0" applyBorder="1" applyAlignment="1">
      <alignment horizontal="left" vertical="center" wrapText="1"/>
    </xf>
    <xf numFmtId="0" fontId="20" fillId="0" borderId="106" xfId="3" applyFont="1" applyBorder="1" applyAlignment="1">
      <alignment horizontal="center" vertical="center"/>
    </xf>
    <xf numFmtId="0" fontId="20" fillId="0" borderId="107" xfId="3" applyFont="1" applyBorder="1" applyAlignment="1">
      <alignment horizontal="center" vertical="center"/>
    </xf>
    <xf numFmtId="0" fontId="20" fillId="0" borderId="108" xfId="3" applyFont="1" applyBorder="1" applyAlignment="1">
      <alignment horizontal="center" vertical="center"/>
    </xf>
    <xf numFmtId="0" fontId="20" fillId="0" borderId="109" xfId="3" applyFont="1" applyBorder="1" applyAlignment="1">
      <alignment horizontal="center" vertical="center"/>
    </xf>
    <xf numFmtId="0" fontId="20" fillId="0" borderId="110" xfId="3" applyFont="1" applyBorder="1" applyAlignment="1">
      <alignment horizontal="center" vertical="center"/>
    </xf>
    <xf numFmtId="0" fontId="20" fillId="0" borderId="111" xfId="3" applyFont="1" applyBorder="1" applyAlignment="1">
      <alignment horizontal="center" vertical="center"/>
    </xf>
    <xf numFmtId="0" fontId="0" fillId="0" borderId="112" xfId="0" applyBorder="1"/>
    <xf numFmtId="0" fontId="0" fillId="0" borderId="0" xfId="0" applyAlignment="1">
      <alignment horizontal="left" vertical="center"/>
    </xf>
    <xf numFmtId="0" fontId="0" fillId="0" borderId="112" xfId="0" applyBorder="1" applyAlignment="1">
      <alignment horizontal="left" vertical="center" wrapText="1"/>
    </xf>
    <xf numFmtId="0" fontId="0" fillId="0" borderId="112" xfId="0" applyBorder="1" applyAlignment="1">
      <alignment vertical="center"/>
    </xf>
    <xf numFmtId="0" fontId="0" fillId="0" borderId="104" xfId="0" applyBorder="1" applyAlignment="1">
      <alignment horizontal="left" vertical="center"/>
    </xf>
    <xf numFmtId="0" fontId="0" fillId="0" borderId="112" xfId="0" applyBorder="1" applyAlignment="1">
      <alignment horizontal="left" vertical="center"/>
    </xf>
    <xf numFmtId="0" fontId="20" fillId="0" borderId="109" xfId="3" applyFont="1" applyBorder="1" applyAlignment="1">
      <alignment horizontal="left" vertical="center"/>
    </xf>
    <xf numFmtId="0" fontId="20" fillId="0" borderId="94" xfId="3" applyFont="1" applyBorder="1" applyAlignment="1">
      <alignment horizontal="left" vertical="center"/>
    </xf>
    <xf numFmtId="0" fontId="20" fillId="0" borderId="97" xfId="3" applyFont="1" applyBorder="1" applyAlignment="1">
      <alignment horizontal="left" vertical="center"/>
    </xf>
    <xf numFmtId="0" fontId="20" fillId="0" borderId="106" xfId="3" applyFont="1" applyBorder="1" applyAlignment="1">
      <alignment horizontal="left" vertical="center"/>
    </xf>
    <xf numFmtId="0" fontId="20" fillId="0" borderId="113" xfId="3" applyFont="1" applyBorder="1" applyAlignment="1">
      <alignment horizontal="left" vertical="center"/>
    </xf>
    <xf numFmtId="0" fontId="20" fillId="0" borderId="114" xfId="3" applyFont="1" applyBorder="1" applyAlignment="1">
      <alignment horizontal="center" vertical="center"/>
    </xf>
    <xf numFmtId="0" fontId="20" fillId="0" borderId="115" xfId="3" applyFont="1" applyBorder="1" applyAlignment="1">
      <alignment horizontal="center" vertical="center"/>
    </xf>
    <xf numFmtId="0" fontId="20" fillId="0" borderId="113" xfId="3" applyFont="1" applyBorder="1" applyAlignment="1">
      <alignment horizontal="center" vertical="center"/>
    </xf>
    <xf numFmtId="0" fontId="0" fillId="0" borderId="34" xfId="0" applyBorder="1" applyAlignment="1">
      <alignment vertical="center" wrapText="1"/>
    </xf>
    <xf numFmtId="0" fontId="17" fillId="0" borderId="104" xfId="0" applyFont="1" applyBorder="1" applyAlignment="1">
      <alignment horizontal="left" vertical="center"/>
    </xf>
    <xf numFmtId="0" fontId="0" fillId="0" borderId="104" xfId="0" applyBorder="1" applyAlignment="1">
      <alignment vertical="center" wrapText="1"/>
    </xf>
    <xf numFmtId="0" fontId="0" fillId="0" borderId="103" xfId="0" applyBorder="1" applyAlignment="1">
      <alignment vertical="center" wrapText="1"/>
    </xf>
    <xf numFmtId="0" fontId="0" fillId="0" borderId="1" xfId="0" applyBorder="1" applyAlignment="1">
      <alignment vertical="center" wrapText="1"/>
    </xf>
    <xf numFmtId="0" fontId="72" fillId="0" borderId="0" xfId="0" applyFont="1" applyAlignment="1">
      <alignment vertical="center" wrapText="1"/>
    </xf>
    <xf numFmtId="0" fontId="0" fillId="0" borderId="105" xfId="0" applyBorder="1" applyAlignment="1">
      <alignment vertical="center" wrapText="1"/>
    </xf>
    <xf numFmtId="0" fontId="0" fillId="0" borderId="116" xfId="0" applyBorder="1" applyAlignment="1">
      <alignment horizontal="left" vertical="center" wrapText="1"/>
    </xf>
    <xf numFmtId="0" fontId="17" fillId="0" borderId="104" xfId="0" applyFont="1" applyBorder="1" applyAlignment="1">
      <alignment vertical="center" wrapText="1"/>
    </xf>
    <xf numFmtId="0" fontId="64" fillId="0" borderId="112" xfId="0" applyFont="1" applyBorder="1" applyAlignment="1">
      <alignment vertical="center" wrapText="1"/>
    </xf>
    <xf numFmtId="0" fontId="15" fillId="0" borderId="12" xfId="0" applyFont="1" applyBorder="1" applyAlignment="1">
      <alignment horizontal="left" vertical="center" wrapText="1"/>
    </xf>
    <xf numFmtId="167" fontId="45" fillId="0" borderId="12" xfId="0" applyNumberFormat="1" applyFont="1" applyBorder="1" applyAlignment="1">
      <alignment horizontal="right" vertical="center"/>
    </xf>
    <xf numFmtId="0" fontId="15" fillId="0" borderId="49" xfId="0" applyFont="1" applyBorder="1" applyAlignment="1">
      <alignment vertical="center" wrapText="1"/>
    </xf>
    <xf numFmtId="0" fontId="15" fillId="13" borderId="117" xfId="0" applyFont="1" applyFill="1" applyBorder="1" applyAlignment="1">
      <alignment horizontal="left" vertical="center" wrapText="1"/>
    </xf>
    <xf numFmtId="0" fontId="15" fillId="13" borderId="118" xfId="0" applyFont="1" applyFill="1" applyBorder="1" applyAlignment="1">
      <alignment horizontal="left" vertical="center" wrapText="1"/>
    </xf>
    <xf numFmtId="0" fontId="7" fillId="0" borderId="80" xfId="0" applyFont="1" applyBorder="1" applyAlignment="1">
      <alignment vertical="center" wrapText="1"/>
    </xf>
    <xf numFmtId="3" fontId="15" fillId="0" borderId="84" xfId="0" quotePrefix="1" applyNumberFormat="1" applyFont="1" applyBorder="1" applyAlignment="1">
      <alignment horizontal="right" vertical="center" wrapText="1"/>
    </xf>
    <xf numFmtId="3" fontId="15" fillId="0" borderId="84" xfId="0" applyNumberFormat="1" applyFont="1" applyBorder="1" applyAlignment="1">
      <alignment horizontal="right" vertical="center" wrapText="1"/>
    </xf>
    <xf numFmtId="9" fontId="15" fillId="0" borderId="84" xfId="1" applyFont="1" applyBorder="1" applyAlignment="1">
      <alignment horizontal="right" vertical="center" wrapText="1"/>
    </xf>
    <xf numFmtId="0" fontId="15" fillId="0" borderId="0" xfId="0" applyFont="1" applyAlignment="1">
      <alignment horizontal="left" vertical="center" wrapText="1" indent="1"/>
    </xf>
    <xf numFmtId="0" fontId="25" fillId="13" borderId="0" xfId="0" applyFont="1" applyFill="1" applyAlignment="1">
      <alignment horizontal="left" vertical="center"/>
    </xf>
    <xf numFmtId="0" fontId="73" fillId="0" borderId="0" xfId="0" applyFont="1" applyAlignment="1">
      <alignment horizontal="center" vertical="center"/>
    </xf>
    <xf numFmtId="0" fontId="74" fillId="0" borderId="0" xfId="0" applyFont="1"/>
    <xf numFmtId="0" fontId="75" fillId="0" borderId="0" xfId="0" applyFont="1"/>
    <xf numFmtId="0" fontId="76" fillId="0" borderId="0" xfId="0" applyFont="1" applyAlignment="1">
      <alignment horizontal="center" vertical="center"/>
    </xf>
    <xf numFmtId="0" fontId="77" fillId="0" borderId="0" xfId="0" applyFont="1" applyAlignment="1">
      <alignment horizontal="center" vertical="center"/>
    </xf>
    <xf numFmtId="0" fontId="78" fillId="0" borderId="1" xfId="0" applyFont="1" applyBorder="1" applyAlignment="1">
      <alignment horizontal="center" vertical="center"/>
    </xf>
    <xf numFmtId="0" fontId="79" fillId="0" borderId="103" xfId="0" applyFont="1" applyBorder="1" applyAlignment="1">
      <alignment horizontal="center" vertical="center"/>
    </xf>
    <xf numFmtId="0" fontId="80" fillId="0" borderId="103" xfId="0" applyFont="1" applyBorder="1" applyAlignment="1">
      <alignment horizontal="center" vertical="center"/>
    </xf>
    <xf numFmtId="0" fontId="81" fillId="0" borderId="103" xfId="0" applyFont="1" applyBorder="1" applyAlignment="1">
      <alignment horizontal="center" vertical="center"/>
    </xf>
    <xf numFmtId="0" fontId="82" fillId="0" borderId="112" xfId="0" applyFont="1" applyBorder="1" applyAlignment="1">
      <alignment horizontal="center" vertical="center"/>
    </xf>
    <xf numFmtId="0" fontId="25" fillId="13" borderId="80" xfId="0" applyFont="1" applyFill="1" applyBorder="1" applyAlignment="1">
      <alignment horizontal="center" vertical="center" wrapText="1"/>
    </xf>
    <xf numFmtId="4" fontId="7" fillId="0" borderId="0" xfId="0" applyNumberFormat="1" applyFont="1" applyAlignment="1">
      <alignment horizontal="right" vertical="center" wrapText="1"/>
    </xf>
    <xf numFmtId="4" fontId="7" fillId="0" borderId="79" xfId="0" applyNumberFormat="1" applyFont="1" applyBorder="1" applyAlignment="1">
      <alignment horizontal="right" vertical="center" wrapText="1"/>
    </xf>
    <xf numFmtId="4" fontId="7" fillId="0" borderId="79" xfId="0" quotePrefix="1" applyNumberFormat="1" applyFont="1" applyBorder="1" applyAlignment="1">
      <alignment horizontal="right" vertical="center" wrapText="1"/>
    </xf>
    <xf numFmtId="4" fontId="7" fillId="0" borderId="0" xfId="0" quotePrefix="1" applyNumberFormat="1" applyFont="1" applyAlignment="1">
      <alignment horizontal="right" vertical="center" wrapText="1"/>
    </xf>
    <xf numFmtId="164" fontId="15" fillId="0" borderId="81" xfId="1" quotePrefix="1" applyNumberFormat="1" applyFont="1" applyBorder="1" applyAlignment="1">
      <alignment horizontal="right" vertical="center" wrapText="1"/>
    </xf>
    <xf numFmtId="164" fontId="15" fillId="0" borderId="81" xfId="1" applyNumberFormat="1" applyFont="1" applyBorder="1" applyAlignment="1">
      <alignment horizontal="right" vertical="center" wrapText="1"/>
    </xf>
    <xf numFmtId="3" fontId="15" fillId="0" borderId="82" xfId="0" quotePrefix="1" applyNumberFormat="1" applyFont="1" applyBorder="1" applyAlignment="1">
      <alignment horizontal="right" vertical="center" wrapText="1"/>
    </xf>
    <xf numFmtId="3" fontId="15" fillId="0" borderId="82" xfId="0" applyNumberFormat="1" applyFont="1" applyBorder="1" applyAlignment="1">
      <alignment horizontal="right" vertical="center" wrapText="1"/>
    </xf>
    <xf numFmtId="9" fontId="15" fillId="0" borderId="82" xfId="1" applyFont="1" applyBorder="1" applyAlignment="1">
      <alignment horizontal="right" vertical="center" wrapText="1"/>
    </xf>
    <xf numFmtId="9" fontId="15" fillId="0" borderId="83" xfId="1" quotePrefix="1" applyFont="1" applyBorder="1" applyAlignment="1">
      <alignment horizontal="right" vertical="center" wrapText="1"/>
    </xf>
    <xf numFmtId="9" fontId="7" fillId="0" borderId="82" xfId="1" quotePrefix="1" applyFont="1" applyBorder="1" applyAlignment="1">
      <alignment horizontal="right" vertical="center" wrapText="1"/>
    </xf>
    <xf numFmtId="9" fontId="7" fillId="0" borderId="83" xfId="1" quotePrefix="1" applyFont="1" applyBorder="1" applyAlignment="1">
      <alignment horizontal="right" vertical="center" wrapText="1"/>
    </xf>
    <xf numFmtId="5" fontId="7" fillId="0" borderId="39" xfId="6" applyNumberFormat="1" applyFont="1" applyBorder="1" applyAlignment="1">
      <alignment vertical="center" wrapText="1"/>
    </xf>
    <xf numFmtId="5" fontId="7" fillId="0" borderId="45" xfId="6" applyNumberFormat="1" applyFont="1" applyBorder="1" applyAlignment="1">
      <alignment horizontal="right" vertical="center" wrapText="1"/>
    </xf>
    <xf numFmtId="0" fontId="77" fillId="0" borderId="104" xfId="0" applyFont="1" applyBorder="1" applyAlignment="1">
      <alignment horizontal="center" vertical="center"/>
    </xf>
    <xf numFmtId="43" fontId="8" fillId="0" borderId="4" xfId="5" applyFont="1" applyBorder="1" applyAlignment="1">
      <alignment horizontal="right" vertical="center"/>
    </xf>
    <xf numFmtId="10" fontId="7" fillId="0" borderId="0" xfId="0" applyNumberFormat="1" applyFont="1" applyAlignment="1">
      <alignment horizontal="right" vertical="center" wrapText="1"/>
    </xf>
    <xf numFmtId="168" fontId="8" fillId="0" borderId="121" xfId="0" applyNumberFormat="1" applyFont="1" applyBorder="1" applyAlignment="1">
      <alignment horizontal="right" vertical="center"/>
    </xf>
    <xf numFmtId="168" fontId="8" fillId="0" borderId="89" xfId="0" applyNumberFormat="1" applyFont="1" applyBorder="1" applyAlignment="1">
      <alignment horizontal="right" vertical="center"/>
    </xf>
    <xf numFmtId="4" fontId="7" fillId="0" borderId="49" xfId="5" applyNumberFormat="1" applyFont="1" applyBorder="1" applyAlignment="1">
      <alignment horizontal="right" vertical="center" wrapText="1"/>
    </xf>
    <xf numFmtId="4" fontId="15" fillId="0" borderId="49" xfId="5" applyNumberFormat="1" applyFont="1" applyBorder="1" applyAlignment="1">
      <alignment horizontal="right" vertical="center" wrapText="1"/>
    </xf>
    <xf numFmtId="4" fontId="8" fillId="0" borderId="10" xfId="0" applyNumberFormat="1" applyFont="1" applyBorder="1" applyAlignment="1">
      <alignment horizontal="right" vertical="center"/>
    </xf>
    <xf numFmtId="4" fontId="45" fillId="0" borderId="54" xfId="0" applyNumberFormat="1" applyFont="1" applyBorder="1" applyAlignment="1">
      <alignment horizontal="right" vertical="center"/>
    </xf>
    <xf numFmtId="168" fontId="7" fillId="0" borderId="49" xfId="0" applyNumberFormat="1" applyFont="1" applyBorder="1" applyAlignment="1">
      <alignment horizontal="right" vertical="center" wrapText="1"/>
    </xf>
    <xf numFmtId="168" fontId="7" fillId="0" borderId="12" xfId="0" applyNumberFormat="1" applyFont="1" applyBorder="1" applyAlignment="1">
      <alignment horizontal="right" vertical="center" wrapText="1"/>
    </xf>
    <xf numFmtId="168" fontId="7" fillId="0" borderId="52" xfId="0" applyNumberFormat="1" applyFont="1" applyBorder="1" applyAlignment="1">
      <alignment horizontal="right" vertical="center" wrapText="1"/>
    </xf>
    <xf numFmtId="168" fontId="7" fillId="0" borderId="10" xfId="0" applyNumberFormat="1" applyFont="1" applyBorder="1" applyAlignment="1">
      <alignment horizontal="right" vertical="center" wrapText="1"/>
    </xf>
    <xf numFmtId="166" fontId="7" fillId="0" borderId="9" xfId="0" applyNumberFormat="1" applyFont="1" applyBorder="1" applyAlignment="1">
      <alignment horizontal="right" vertical="center" wrapText="1"/>
    </xf>
    <xf numFmtId="167" fontId="7" fillId="0" borderId="89" xfId="0" applyNumberFormat="1" applyFont="1" applyBorder="1" applyAlignment="1">
      <alignment horizontal="right" vertical="center" wrapText="1"/>
    </xf>
    <xf numFmtId="0" fontId="8" fillId="0" borderId="9" xfId="0" applyFont="1" applyBorder="1" applyAlignment="1">
      <alignment vertical="center"/>
    </xf>
    <xf numFmtId="0" fontId="25" fillId="7" borderId="38" xfId="0" applyFont="1" applyFill="1" applyBorder="1" applyAlignment="1">
      <alignment horizontal="center" vertical="center" wrapText="1"/>
    </xf>
    <xf numFmtId="4" fontId="8" fillId="0" borderId="57" xfId="0" applyNumberFormat="1" applyFont="1" applyBorder="1" applyAlignment="1">
      <alignment horizontal="right" vertical="center"/>
    </xf>
    <xf numFmtId="0" fontId="15" fillId="9" borderId="53" xfId="0" applyFont="1" applyFill="1" applyBorder="1" applyAlignment="1">
      <alignment horizontal="center" vertical="center" wrapText="1"/>
    </xf>
    <xf numFmtId="0" fontId="51" fillId="0" borderId="20" xfId="0" applyFont="1" applyBorder="1" applyAlignment="1">
      <alignment vertical="center" wrapText="1"/>
    </xf>
    <xf numFmtId="0" fontId="47" fillId="0" borderId="17" xfId="0" applyFont="1" applyBorder="1" applyAlignment="1">
      <alignment vertical="center" wrapText="1"/>
    </xf>
    <xf numFmtId="0" fontId="47" fillId="0" borderId="20" xfId="0" applyFont="1" applyBorder="1" applyAlignment="1">
      <alignment vertical="center" wrapText="1"/>
    </xf>
    <xf numFmtId="0" fontId="47" fillId="0" borderId="0" xfId="0" applyFont="1" applyAlignment="1">
      <alignment horizontal="left" vertical="center" wrapText="1"/>
    </xf>
    <xf numFmtId="0" fontId="51" fillId="0" borderId="0" xfId="0" applyFont="1" applyAlignment="1">
      <alignment vertical="center" wrapText="1"/>
    </xf>
    <xf numFmtId="0" fontId="51" fillId="0" borderId="19" xfId="0" applyFont="1" applyBorder="1" applyAlignment="1">
      <alignment vertical="center" wrapText="1"/>
    </xf>
    <xf numFmtId="0" fontId="51" fillId="0" borderId="17" xfId="0" applyFont="1" applyBorder="1" applyAlignment="1">
      <alignment vertical="center" wrapText="1"/>
    </xf>
    <xf numFmtId="0" fontId="47" fillId="0" borderId="17" xfId="0" applyFont="1" applyBorder="1" applyAlignment="1">
      <alignment horizontal="left" vertical="center" wrapText="1"/>
    </xf>
    <xf numFmtId="0" fontId="51" fillId="0" borderId="17" xfId="0" applyFont="1" applyBorder="1" applyAlignment="1">
      <alignment horizontal="left" vertical="center" wrapText="1"/>
    </xf>
    <xf numFmtId="0" fontId="52" fillId="0" borderId="17" xfId="0" applyFont="1" applyBorder="1" applyAlignment="1">
      <alignment horizontal="left" vertical="center" wrapText="1"/>
    </xf>
    <xf numFmtId="0" fontId="52" fillId="0" borderId="20" xfId="0" applyFont="1" applyBorder="1" applyAlignment="1">
      <alignment horizontal="left" vertical="center" wrapText="1"/>
    </xf>
    <xf numFmtId="0" fontId="51" fillId="0" borderId="19" xfId="0" applyFont="1" applyBorder="1" applyAlignment="1">
      <alignment horizontal="left" vertical="center" wrapText="1"/>
    </xf>
    <xf numFmtId="0" fontId="80" fillId="0" borderId="1" xfId="0" applyFont="1" applyBorder="1" applyAlignment="1">
      <alignment horizontal="center" vertical="center"/>
    </xf>
    <xf numFmtId="0" fontId="80" fillId="0" borderId="104" xfId="0" applyFont="1" applyBorder="1" applyAlignment="1">
      <alignment horizontal="center" vertical="center"/>
    </xf>
    <xf numFmtId="0" fontId="6" fillId="0" borderId="19" xfId="0" applyFont="1" applyBorder="1" applyAlignment="1">
      <alignment horizontal="left" vertical="center" wrapText="1"/>
    </xf>
    <xf numFmtId="0" fontId="6" fillId="0" borderId="17" xfId="0" applyFont="1" applyBorder="1" applyAlignment="1">
      <alignment horizontal="left" vertical="center" wrapText="1"/>
    </xf>
    <xf numFmtId="0" fontId="6" fillId="0" borderId="35" xfId="0" applyFont="1" applyBorder="1" applyAlignment="1">
      <alignment horizontal="left" vertical="center" wrapText="1"/>
    </xf>
    <xf numFmtId="0" fontId="6" fillId="0" borderId="20" xfId="0" applyFont="1" applyBorder="1" applyAlignment="1">
      <alignment vertical="center" wrapText="1"/>
    </xf>
    <xf numFmtId="0" fontId="6" fillId="0" borderId="29" xfId="0" applyFont="1" applyBorder="1" applyAlignment="1">
      <alignment vertical="center" wrapText="1"/>
    </xf>
    <xf numFmtId="0" fontId="7" fillId="0" borderId="77" xfId="0" applyFont="1" applyBorder="1" applyAlignment="1">
      <alignment vertical="center"/>
    </xf>
    <xf numFmtId="0" fontId="7" fillId="0" borderId="77" xfId="0" applyFont="1" applyBorder="1" applyAlignment="1">
      <alignment horizontal="center" vertical="center" wrapText="1"/>
    </xf>
    <xf numFmtId="0" fontId="7" fillId="0" borderId="77" xfId="0" applyFont="1" applyBorder="1" applyAlignment="1">
      <alignment horizontal="right" vertical="center" wrapText="1"/>
    </xf>
    <xf numFmtId="0" fontId="28" fillId="0" borderId="30" xfId="0" applyFont="1" applyBorder="1" applyAlignment="1">
      <alignment horizontal="left" vertical="center" wrapText="1"/>
    </xf>
    <xf numFmtId="0" fontId="6" fillId="0" borderId="0" xfId="0" applyFont="1" applyAlignment="1">
      <alignment vertical="center" wrapText="1"/>
    </xf>
    <xf numFmtId="0" fontId="6" fillId="0" borderId="31" xfId="0" applyFont="1" applyBorder="1" applyAlignment="1">
      <alignment vertical="center" wrapText="1"/>
    </xf>
    <xf numFmtId="0" fontId="10" fillId="0" borderId="0" xfId="0" applyFont="1" applyAlignment="1">
      <alignment horizontal="left" vertical="center" wrapText="1"/>
    </xf>
    <xf numFmtId="0" fontId="63" fillId="0" borderId="20" xfId="0" applyFont="1" applyBorder="1" applyAlignment="1">
      <alignment vertical="center" wrapText="1"/>
    </xf>
    <xf numFmtId="0" fontId="52" fillId="0" borderId="19" xfId="0" applyFont="1" applyBorder="1" applyAlignment="1">
      <alignment vertical="center" wrapText="1"/>
    </xf>
    <xf numFmtId="0" fontId="52" fillId="0" borderId="17" xfId="0" applyFont="1" applyBorder="1" applyAlignment="1">
      <alignment vertical="center" wrapText="1"/>
    </xf>
    <xf numFmtId="0" fontId="47" fillId="0" borderId="19" xfId="0" applyFont="1" applyBorder="1" applyAlignment="1">
      <alignment vertical="center" wrapText="1"/>
    </xf>
    <xf numFmtId="0" fontId="25" fillId="13" borderId="82" xfId="0" applyFont="1" applyFill="1" applyBorder="1" applyAlignment="1">
      <alignment vertical="center" wrapText="1"/>
    </xf>
    <xf numFmtId="0" fontId="25" fillId="13" borderId="82" xfId="0" applyFont="1" applyFill="1" applyBorder="1" applyAlignment="1">
      <alignment horizontal="right" vertical="center" wrapText="1"/>
    </xf>
    <xf numFmtId="0" fontId="51" fillId="0" borderId="20" xfId="0" applyFont="1" applyBorder="1" applyAlignment="1">
      <alignment horizontal="left" vertical="center" wrapText="1"/>
    </xf>
    <xf numFmtId="0" fontId="51" fillId="0" borderId="0" xfId="0" applyFont="1" applyAlignment="1">
      <alignment horizontal="left" vertical="center" wrapText="1"/>
    </xf>
    <xf numFmtId="0" fontId="47" fillId="0" borderId="19" xfId="0" applyFont="1" applyBorder="1" applyAlignment="1">
      <alignment horizontal="left" vertical="center" wrapText="1"/>
    </xf>
    <xf numFmtId="0" fontId="52" fillId="0" borderId="0" xfId="0" applyFont="1" applyAlignment="1">
      <alignment horizontal="left" vertical="center" wrapText="1"/>
    </xf>
    <xf numFmtId="0" fontId="52" fillId="0" borderId="19" xfId="0" applyFont="1" applyBorder="1" applyAlignment="1">
      <alignment horizontal="left" vertical="center" wrapText="1"/>
    </xf>
    <xf numFmtId="0" fontId="52" fillId="0" borderId="20" xfId="0" applyFont="1" applyBorder="1" applyAlignment="1">
      <alignment vertical="center" wrapText="1"/>
    </xf>
    <xf numFmtId="0" fontId="51" fillId="0" borderId="1" xfId="0" applyFont="1" applyBorder="1" applyAlignment="1">
      <alignment horizontal="left" vertical="center" wrapText="1"/>
    </xf>
    <xf numFmtId="0" fontId="11" fillId="0" borderId="0" xfId="0" applyFont="1" applyAlignment="1">
      <alignment vertical="center"/>
    </xf>
    <xf numFmtId="0" fontId="47" fillId="0" borderId="20" xfId="0" applyFont="1" applyBorder="1" applyAlignment="1">
      <alignment horizontal="left" vertical="center" wrapText="1"/>
    </xf>
    <xf numFmtId="0" fontId="52" fillId="0" borderId="0" xfId="0" applyFont="1" applyAlignment="1">
      <alignment vertical="center" wrapText="1"/>
    </xf>
    <xf numFmtId="0" fontId="6" fillId="0" borderId="35" xfId="0" applyFont="1" applyBorder="1" applyAlignment="1">
      <alignment wrapText="1"/>
    </xf>
    <xf numFmtId="0" fontId="51" fillId="0" borderId="35" xfId="0" applyFont="1" applyBorder="1" applyAlignment="1">
      <alignment horizontal="left" vertical="center" wrapText="1"/>
    </xf>
    <xf numFmtId="0" fontId="52" fillId="0" borderId="35" xfId="0" applyFont="1" applyBorder="1" applyAlignment="1">
      <alignment horizontal="left" vertical="center" wrapText="1"/>
    </xf>
    <xf numFmtId="0" fontId="5" fillId="0" borderId="35" xfId="0" applyFont="1" applyBorder="1" applyAlignment="1">
      <alignment vertical="center" wrapText="1"/>
    </xf>
    <xf numFmtId="0" fontId="47" fillId="0" borderId="35" xfId="0" applyFont="1" applyBorder="1" applyAlignment="1">
      <alignment vertical="center" wrapText="1"/>
    </xf>
    <xf numFmtId="0" fontId="47" fillId="0" borderId="1" xfId="0" applyFont="1" applyBorder="1" applyAlignment="1">
      <alignment vertical="center" wrapText="1"/>
    </xf>
    <xf numFmtId="0" fontId="15" fillId="14" borderId="79" xfId="0" applyFont="1" applyFill="1" applyBorder="1" applyAlignment="1">
      <alignment horizontal="right" vertical="center" wrapText="1"/>
    </xf>
    <xf numFmtId="0" fontId="34" fillId="13" borderId="82" xfId="0" applyFont="1" applyFill="1" applyBorder="1" applyAlignment="1">
      <alignment horizontal="center" vertical="center" wrapText="1"/>
    </xf>
    <xf numFmtId="0" fontId="7" fillId="14" borderId="82" xfId="0" applyFont="1" applyFill="1" applyBorder="1" applyAlignment="1">
      <alignment horizontal="center" vertical="center" wrapText="1"/>
    </xf>
    <xf numFmtId="0" fontId="7" fillId="14" borderId="82" xfId="0" applyFont="1" applyFill="1" applyBorder="1" applyAlignment="1">
      <alignment horizontal="right" vertical="center" wrapText="1"/>
    </xf>
    <xf numFmtId="0" fontId="25" fillId="13" borderId="0" xfId="0" applyFont="1" applyFill="1" applyAlignment="1">
      <alignment vertical="center" wrapText="1"/>
    </xf>
    <xf numFmtId="0" fontId="25" fillId="13" borderId="0" xfId="0" applyFont="1" applyFill="1" applyAlignment="1">
      <alignment horizontal="center" vertical="center" wrapText="1"/>
    </xf>
    <xf numFmtId="0" fontId="15" fillId="14" borderId="82" xfId="0" applyFont="1" applyFill="1" applyBorder="1" applyAlignment="1">
      <alignment horizontal="left" vertical="center"/>
    </xf>
    <xf numFmtId="0" fontId="15" fillId="14" borderId="82" xfId="0" applyFont="1" applyFill="1" applyBorder="1" applyAlignment="1">
      <alignment horizontal="right" vertical="center"/>
    </xf>
    <xf numFmtId="0" fontId="25" fillId="13" borderId="0" xfId="0" applyFont="1" applyFill="1" applyAlignment="1">
      <alignment horizontal="left" vertical="center" wrapText="1"/>
    </xf>
    <xf numFmtId="0" fontId="25" fillId="7" borderId="39" xfId="0" applyFont="1" applyFill="1" applyBorder="1" applyAlignment="1">
      <alignment vertical="center" wrapText="1"/>
    </xf>
    <xf numFmtId="0" fontId="25" fillId="7" borderId="39" xfId="0" applyFont="1" applyFill="1" applyBorder="1" applyAlignment="1">
      <alignment horizontal="right" vertical="center" wrapText="1"/>
    </xf>
    <xf numFmtId="0" fontId="25" fillId="17" borderId="39" xfId="0" applyFont="1" applyFill="1" applyBorder="1" applyAlignment="1">
      <alignment vertical="center" wrapText="1"/>
    </xf>
    <xf numFmtId="0" fontId="25" fillId="17" borderId="39" xfId="0" applyFont="1" applyFill="1" applyBorder="1" applyAlignment="1">
      <alignment horizontal="right" vertical="center" wrapText="1"/>
    </xf>
    <xf numFmtId="0" fontId="88" fillId="0" borderId="0" xfId="0" applyFont="1" applyAlignment="1">
      <alignment horizontal="left" wrapText="1"/>
    </xf>
    <xf numFmtId="0" fontId="64" fillId="0" borderId="1" xfId="0" applyFont="1" applyBorder="1" applyAlignment="1">
      <alignment vertical="center" wrapText="1"/>
    </xf>
    <xf numFmtId="0" fontId="45" fillId="0" borderId="0" xfId="0" applyFont="1" applyAlignment="1">
      <alignment horizontal="left" indent="1"/>
    </xf>
    <xf numFmtId="9" fontId="7" fillId="0" borderId="81" xfId="1" applyFont="1" applyFill="1" applyBorder="1" applyAlignment="1">
      <alignment horizontal="right" vertical="center" wrapText="1"/>
    </xf>
    <xf numFmtId="0" fontId="25" fillId="13" borderId="0" xfId="0" applyFont="1" applyFill="1" applyAlignment="1">
      <alignment horizontal="right" vertical="center"/>
    </xf>
    <xf numFmtId="164" fontId="7" fillId="0" borderId="39" xfId="1" applyNumberFormat="1" applyFont="1" applyBorder="1" applyAlignment="1">
      <alignment horizontal="center" vertical="center" wrapText="1"/>
    </xf>
    <xf numFmtId="0" fontId="16" fillId="0" borderId="49" xfId="0" applyFont="1" applyBorder="1" applyAlignment="1">
      <alignment vertical="center" wrapText="1"/>
    </xf>
    <xf numFmtId="0" fontId="64" fillId="0" borderId="34" xfId="0" applyFont="1" applyBorder="1" applyAlignment="1">
      <alignment vertical="center" wrapText="1"/>
    </xf>
    <xf numFmtId="0" fontId="8" fillId="2" borderId="0" xfId="2" quotePrefix="1" applyFont="1" applyFill="1" applyAlignment="1">
      <alignment vertical="center"/>
    </xf>
    <xf numFmtId="0" fontId="8" fillId="2" borderId="0" xfId="2" applyFont="1" applyFill="1" applyAlignment="1">
      <alignment vertical="center"/>
    </xf>
    <xf numFmtId="170" fontId="7" fillId="0" borderId="0" xfId="5" applyNumberFormat="1" applyFont="1" applyAlignment="1">
      <alignment horizontal="right" vertical="center" wrapText="1"/>
    </xf>
    <xf numFmtId="0" fontId="7" fillId="0" borderId="19" xfId="0" applyFont="1" applyBorder="1" applyAlignment="1">
      <alignment horizontal="left" vertical="center" wrapText="1"/>
    </xf>
    <xf numFmtId="0" fontId="5" fillId="0" borderId="31" xfId="0" applyFont="1" applyBorder="1" applyAlignment="1">
      <alignment horizontal="left" vertical="center" wrapText="1"/>
    </xf>
    <xf numFmtId="0" fontId="58" fillId="0" borderId="31" xfId="2" applyFont="1" applyBorder="1" applyAlignment="1">
      <alignmen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48" fillId="0" borderId="17" xfId="2" applyFont="1" applyBorder="1" applyAlignment="1">
      <alignment horizontal="left" vertical="center" wrapText="1"/>
    </xf>
    <xf numFmtId="0" fontId="48" fillId="0" borderId="0" xfId="2" applyFont="1" applyAlignment="1">
      <alignment vertical="center" wrapText="1"/>
    </xf>
    <xf numFmtId="0" fontId="16" fillId="0" borderId="25" xfId="0" applyFont="1" applyBorder="1" applyAlignment="1">
      <alignment horizontal="left" vertical="center" indent="2"/>
    </xf>
    <xf numFmtId="169" fontId="16" fillId="0" borderId="0" xfId="0" applyNumberFormat="1" applyFont="1" applyAlignment="1">
      <alignment horizontal="right" vertical="center" wrapText="1"/>
    </xf>
    <xf numFmtId="0" fontId="25" fillId="0" borderId="0" xfId="0" applyFont="1" applyAlignment="1">
      <alignment horizontal="right" vertical="center" wrapText="1"/>
    </xf>
    <xf numFmtId="0" fontId="25" fillId="13" borderId="84" xfId="0" applyFont="1" applyFill="1" applyBorder="1" applyAlignment="1">
      <alignment vertical="center" wrapText="1"/>
    </xf>
    <xf numFmtId="0" fontId="16" fillId="0" borderId="0" xfId="0" applyFont="1" applyAlignment="1">
      <alignment horizontal="left" vertical="center" indent="2"/>
    </xf>
    <xf numFmtId="0" fontId="24" fillId="0" borderId="79" xfId="0" applyFont="1" applyBorder="1" applyAlignment="1">
      <alignment vertical="center"/>
    </xf>
    <xf numFmtId="166" fontId="7" fillId="0" borderId="55" xfId="0" applyNumberFormat="1" applyFont="1" applyBorder="1" applyAlignment="1">
      <alignment horizontal="right" vertical="center" wrapText="1"/>
    </xf>
    <xf numFmtId="166" fontId="7" fillId="0" borderId="11" xfId="1" applyNumberFormat="1" applyFont="1" applyBorder="1" applyAlignment="1">
      <alignment horizontal="right" vertical="center" wrapText="1"/>
    </xf>
    <xf numFmtId="166" fontId="7" fillId="0" borderId="57" xfId="1" applyNumberFormat="1" applyFont="1" applyBorder="1" applyAlignment="1">
      <alignment horizontal="right" vertical="center" wrapText="1"/>
    </xf>
    <xf numFmtId="166" fontId="7" fillId="0" borderId="10" xfId="0" applyNumberFormat="1" applyFont="1" applyBorder="1" applyAlignment="1">
      <alignment horizontal="right" vertical="center" wrapText="1"/>
    </xf>
    <xf numFmtId="166" fontId="7" fillId="0" borderId="54" xfId="0" applyNumberFormat="1" applyFont="1" applyBorder="1" applyAlignment="1">
      <alignment horizontal="right" vertical="center" wrapText="1"/>
    </xf>
    <xf numFmtId="166" fontId="7" fillId="0" borderId="53" xfId="0" applyNumberFormat="1" applyFont="1" applyBorder="1" applyAlignment="1">
      <alignment horizontal="right" vertical="center" wrapText="1"/>
    </xf>
    <xf numFmtId="166" fontId="7" fillId="0" borderId="51" xfId="0" applyNumberFormat="1" applyFont="1" applyBorder="1" applyAlignment="1">
      <alignment horizontal="right" vertical="center" wrapText="1"/>
    </xf>
    <xf numFmtId="164" fontId="7" fillId="0" borderId="15" xfId="1" quotePrefix="1" applyNumberFormat="1" applyFont="1" applyBorder="1" applyAlignment="1">
      <alignment horizontal="right" vertical="center" wrapText="1"/>
    </xf>
    <xf numFmtId="164" fontId="7" fillId="0" borderId="25" xfId="1" quotePrefix="1" applyNumberFormat="1" applyFont="1" applyBorder="1" applyAlignment="1">
      <alignment horizontal="right" vertical="center" wrapText="1"/>
    </xf>
    <xf numFmtId="0" fontId="8"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83" fillId="0" borderId="120" xfId="3" applyFont="1" applyFill="1" applyBorder="1" applyAlignment="1">
      <alignment horizontal="left" vertical="center" wrapText="1"/>
    </xf>
    <xf numFmtId="0" fontId="0" fillId="0" borderId="34" xfId="0" applyBorder="1" applyAlignment="1">
      <alignment horizontal="left" vertical="center" wrapText="1"/>
    </xf>
    <xf numFmtId="0" fontId="0" fillId="0" borderId="112" xfId="0" applyBorder="1" applyAlignment="1">
      <alignment horizontal="left" vertical="center" wrapText="1"/>
    </xf>
    <xf numFmtId="0" fontId="85" fillId="0" borderId="34" xfId="0" applyFont="1" applyBorder="1" applyAlignment="1">
      <alignment horizontal="center" vertical="center"/>
    </xf>
    <xf numFmtId="0" fontId="85" fillId="0" borderId="112" xfId="0" applyFont="1" applyBorder="1" applyAlignment="1">
      <alignment horizontal="center" vertical="center"/>
    </xf>
    <xf numFmtId="0" fontId="79" fillId="0" borderId="34" xfId="0" applyFont="1" applyBorder="1" applyAlignment="1">
      <alignment horizontal="center" vertical="center"/>
    </xf>
    <xf numFmtId="0" fontId="79" fillId="0" borderId="112" xfId="0" applyFont="1" applyBorder="1" applyAlignment="1">
      <alignment horizontal="center" vertical="center"/>
    </xf>
    <xf numFmtId="0" fontId="20" fillId="0" borderId="100" xfId="3" applyFont="1" applyBorder="1" applyAlignment="1">
      <alignment horizontal="center" vertical="center"/>
    </xf>
    <xf numFmtId="0" fontId="20" fillId="0" borderId="112" xfId="3" applyFont="1" applyBorder="1" applyAlignment="1">
      <alignment horizontal="center" vertical="center"/>
    </xf>
    <xf numFmtId="0" fontId="8" fillId="0" borderId="0" xfId="0" applyFont="1" applyAlignment="1">
      <alignment horizontal="left" vertical="center" wrapText="1"/>
    </xf>
    <xf numFmtId="0" fontId="76" fillId="0" borderId="34" xfId="0" applyFont="1" applyBorder="1" applyAlignment="1">
      <alignment horizontal="center" vertical="center"/>
    </xf>
    <xf numFmtId="0" fontId="76" fillId="0" borderId="112" xfId="0" applyFont="1" applyBorder="1" applyAlignment="1">
      <alignment horizontal="center" vertical="center"/>
    </xf>
    <xf numFmtId="0" fontId="20" fillId="0" borderId="100" xfId="3" applyFont="1" applyBorder="1" applyAlignment="1">
      <alignment horizontal="left" vertical="center"/>
    </xf>
    <xf numFmtId="0" fontId="20" fillId="0" borderId="1" xfId="3" applyFont="1" applyBorder="1" applyAlignment="1">
      <alignment horizontal="left" vertical="center"/>
    </xf>
    <xf numFmtId="0" fontId="20" fillId="0" borderId="101" xfId="3" applyFont="1" applyBorder="1" applyAlignment="1">
      <alignment horizontal="center" vertical="center"/>
    </xf>
    <xf numFmtId="0" fontId="20" fillId="0" borderId="1" xfId="3" applyFont="1" applyBorder="1" applyAlignment="1">
      <alignment horizontal="center" vertical="center"/>
    </xf>
    <xf numFmtId="0" fontId="20" fillId="0" borderId="102" xfId="3" applyFont="1" applyBorder="1" applyAlignment="1">
      <alignment horizontal="center" vertical="center"/>
    </xf>
    <xf numFmtId="0" fontId="0" fillId="0" borderId="1" xfId="0" applyBorder="1" applyAlignment="1">
      <alignment horizontal="left" vertical="center" wrapText="1"/>
    </xf>
    <xf numFmtId="0" fontId="80" fillId="0" borderId="34" xfId="0" applyFont="1" applyBorder="1" applyAlignment="1">
      <alignment horizontal="center" vertical="center"/>
    </xf>
    <xf numFmtId="0" fontId="80" fillId="0" borderId="1" xfId="0" applyFont="1" applyBorder="1" applyAlignment="1">
      <alignment horizontal="center" vertical="center"/>
    </xf>
    <xf numFmtId="0" fontId="0" fillId="0" borderId="0" xfId="0"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7" fillId="0" borderId="89" xfId="0" applyFont="1" applyBorder="1" applyAlignment="1">
      <alignment horizontal="left" vertical="center" wrapText="1"/>
    </xf>
    <xf numFmtId="0" fontId="7" fillId="0" borderId="6" xfId="0" applyFont="1" applyBorder="1" applyAlignment="1">
      <alignment vertical="center" wrapText="1"/>
    </xf>
    <xf numFmtId="0" fontId="7" fillId="0" borderId="26" xfId="0" applyFont="1" applyBorder="1" applyAlignment="1">
      <alignment vertical="center" wrapText="1"/>
    </xf>
    <xf numFmtId="0" fontId="19" fillId="0" borderId="123" xfId="3" applyBorder="1" applyAlignment="1">
      <alignment horizontal="left" vertical="center"/>
    </xf>
    <xf numFmtId="0" fontId="7" fillId="0" borderId="89" xfId="0" applyFont="1" applyBorder="1" applyAlignment="1">
      <alignment vertical="center" wrapText="1"/>
    </xf>
    <xf numFmtId="0" fontId="7" fillId="0" borderId="0" xfId="0" applyFont="1" applyAlignment="1">
      <alignment horizontal="left" vertical="center" wrapText="1"/>
    </xf>
    <xf numFmtId="0" fontId="15" fillId="0" borderId="6"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7" fillId="0" borderId="0" xfId="0" applyFont="1" applyAlignment="1">
      <alignment horizontal="left" vertical="center" wrapText="1" indent="1"/>
    </xf>
    <xf numFmtId="0" fontId="15" fillId="0" borderId="0" xfId="0" applyFont="1" applyAlignment="1">
      <alignment horizontal="left" vertical="center" wrapText="1"/>
    </xf>
    <xf numFmtId="0" fontId="15" fillId="0" borderId="27" xfId="0" applyFont="1" applyBorder="1" applyAlignment="1">
      <alignment horizontal="left" vertical="center" wrapText="1"/>
    </xf>
    <xf numFmtId="0" fontId="15" fillId="0" borderId="9" xfId="0" applyFont="1" applyBorder="1" applyAlignment="1">
      <alignment horizontal="left" vertical="center" wrapText="1"/>
    </xf>
    <xf numFmtId="0" fontId="7" fillId="0" borderId="52" xfId="0" applyFont="1" applyBorder="1" applyAlignment="1">
      <alignment horizontal="left" vertical="center" wrapText="1"/>
    </xf>
    <xf numFmtId="0" fontId="7" fillId="0" borderId="51" xfId="0" applyFont="1" applyBorder="1" applyAlignment="1">
      <alignment horizontal="left" vertical="center" wrapText="1"/>
    </xf>
    <xf numFmtId="0" fontId="7" fillId="0" borderId="49" xfId="0" applyFont="1" applyBorder="1" applyAlignment="1">
      <alignment horizontal="left" vertical="center" wrapText="1"/>
    </xf>
    <xf numFmtId="0" fontId="15" fillId="0" borderId="52" xfId="0" applyFont="1" applyBorder="1" applyAlignment="1">
      <alignment horizontal="left" vertical="center" wrapText="1"/>
    </xf>
    <xf numFmtId="0" fontId="15" fillId="0" borderId="53" xfId="0" applyFont="1" applyBorder="1" applyAlignment="1">
      <alignment horizontal="left" vertical="center" wrapText="1"/>
    </xf>
    <xf numFmtId="49" fontId="7" fillId="0" borderId="0" xfId="0" applyNumberFormat="1" applyFont="1" applyAlignment="1">
      <alignment horizontal="left" vertical="top" wrapText="1"/>
    </xf>
    <xf numFmtId="0" fontId="7" fillId="0" borderId="49" xfId="0" applyFont="1" applyBorder="1" applyAlignment="1">
      <alignment vertical="center" wrapText="1"/>
    </xf>
    <xf numFmtId="0" fontId="7" fillId="0" borderId="11" xfId="0" applyFont="1" applyBorder="1" applyAlignment="1">
      <alignment horizontal="left" vertical="center" wrapText="1"/>
    </xf>
    <xf numFmtId="0" fontId="16" fillId="0" borderId="49" xfId="0" applyFont="1" applyBorder="1" applyAlignment="1">
      <alignment horizontal="left" vertical="center" wrapText="1"/>
    </xf>
    <xf numFmtId="0" fontId="7" fillId="0" borderId="12" xfId="0" applyFont="1" applyBorder="1" applyAlignment="1">
      <alignment horizontal="left" vertical="center" wrapText="1"/>
    </xf>
    <xf numFmtId="0" fontId="7" fillId="0" borderId="53" xfId="0" applyFont="1" applyBorder="1" applyAlignment="1">
      <alignment horizontal="left" vertical="center" wrapText="1"/>
    </xf>
    <xf numFmtId="0" fontId="7" fillId="0" borderId="0" xfId="0" applyFont="1" applyAlignment="1">
      <alignment horizontal="left" vertical="top" wrapText="1"/>
    </xf>
    <xf numFmtId="0" fontId="7" fillId="0" borderId="55" xfId="0" applyFont="1" applyBorder="1" applyAlignment="1">
      <alignment horizontal="left" vertical="center" wrapText="1"/>
    </xf>
    <xf numFmtId="0" fontId="15" fillId="9" borderId="88" xfId="0" applyFont="1" applyFill="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25" fillId="8" borderId="48"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4" xfId="0" applyFont="1" applyBorder="1" applyAlignment="1">
      <alignment horizontal="left" vertical="center" wrapText="1"/>
    </xf>
    <xf numFmtId="167" fontId="7" fillId="0" borderId="62" xfId="0" applyNumberFormat="1" applyFont="1" applyBorder="1" applyAlignment="1">
      <alignment horizontal="right" vertical="center" wrapText="1"/>
    </xf>
    <xf numFmtId="167" fontId="7" fillId="0" borderId="122" xfId="0" applyNumberFormat="1" applyFont="1" applyBorder="1" applyAlignment="1">
      <alignment horizontal="right" vertical="center" wrapText="1"/>
    </xf>
    <xf numFmtId="3" fontId="7" fillId="0" borderId="62" xfId="0" applyNumberFormat="1" applyFont="1" applyBorder="1" applyAlignment="1">
      <alignment horizontal="right" vertical="center" wrapText="1"/>
    </xf>
    <xf numFmtId="3" fontId="7" fillId="0" borderId="122" xfId="0" applyNumberFormat="1" applyFont="1" applyBorder="1" applyAlignment="1">
      <alignment horizontal="right" vertical="center" wrapText="1"/>
    </xf>
    <xf numFmtId="0" fontId="8" fillId="0" borderId="0" xfId="0" applyFont="1" applyAlignment="1">
      <alignment horizontal="left" wrapText="1"/>
    </xf>
    <xf numFmtId="0" fontId="55" fillId="0" borderId="0" xfId="0" applyFont="1" applyAlignment="1">
      <alignment horizontal="left" vertical="center" wrapText="1" indent="1"/>
    </xf>
    <xf numFmtId="0" fontId="0" fillId="0" borderId="0" xfId="0" applyAlignment="1">
      <alignment horizontal="left" vertical="center" wrapText="1"/>
    </xf>
    <xf numFmtId="0" fontId="8" fillId="0" borderId="72" xfId="0" applyFont="1" applyBorder="1" applyAlignment="1">
      <alignment horizontal="left" vertical="top" wrapText="1"/>
    </xf>
    <xf numFmtId="0" fontId="8" fillId="0" borderId="74" xfId="0" applyFont="1" applyBorder="1" applyAlignment="1">
      <alignment horizontal="left" vertical="top" wrapText="1"/>
    </xf>
    <xf numFmtId="0" fontId="8" fillId="0" borderId="76" xfId="0" applyFont="1" applyBorder="1" applyAlignment="1">
      <alignment horizontal="left" vertical="top" wrapText="1"/>
    </xf>
    <xf numFmtId="0" fontId="17" fillId="0" borderId="71" xfId="0" applyFont="1" applyBorder="1" applyAlignment="1">
      <alignment horizontal="left" vertical="top" wrapText="1"/>
    </xf>
    <xf numFmtId="0" fontId="17" fillId="0" borderId="73" xfId="0" applyFont="1" applyBorder="1" applyAlignment="1">
      <alignment horizontal="left" vertical="top" wrapText="1"/>
    </xf>
    <xf numFmtId="0" fontId="17" fillId="0" borderId="75" xfId="0" applyFont="1" applyBorder="1" applyAlignment="1">
      <alignment horizontal="left" vertical="top" wrapText="1"/>
    </xf>
    <xf numFmtId="0" fontId="19" fillId="0" borderId="69" xfId="3" applyBorder="1" applyAlignment="1">
      <alignment horizontal="left" vertical="center" wrapText="1"/>
    </xf>
    <xf numFmtId="0" fontId="19" fillId="0" borderId="0" xfId="3" applyBorder="1" applyAlignment="1">
      <alignment horizontal="left" vertical="center" wrapText="1"/>
    </xf>
    <xf numFmtId="0" fontId="7" fillId="0" borderId="79" xfId="0" applyFont="1" applyBorder="1" applyAlignment="1">
      <alignment horizontal="left" vertical="center" wrapText="1"/>
    </xf>
    <xf numFmtId="0" fontId="7" fillId="0" borderId="78" xfId="0" applyFont="1" applyBorder="1" applyAlignment="1">
      <alignment horizontal="left" vertical="center" wrapText="1"/>
    </xf>
    <xf numFmtId="0" fontId="7" fillId="0" borderId="77" xfId="0" applyFont="1" applyBorder="1" applyAlignment="1">
      <alignment horizontal="left" vertical="center" wrapText="1"/>
    </xf>
    <xf numFmtId="0" fontId="25" fillId="13" borderId="70" xfId="0" applyFont="1" applyFill="1" applyBorder="1" applyAlignment="1">
      <alignment horizontal="center" vertical="center" wrapText="1"/>
    </xf>
    <xf numFmtId="0" fontId="7" fillId="0" borderId="81" xfId="0" applyFont="1" applyBorder="1" applyAlignment="1">
      <alignment horizontal="left" vertical="center" wrapText="1"/>
    </xf>
    <xf numFmtId="0" fontId="7" fillId="0" borderId="82" xfId="0" applyFont="1" applyBorder="1" applyAlignment="1">
      <alignment horizontal="left" vertical="center" wrapText="1"/>
    </xf>
    <xf numFmtId="0" fontId="7" fillId="0" borderId="119" xfId="0" applyFont="1" applyBorder="1" applyAlignment="1">
      <alignment horizontal="left" vertical="center" wrapText="1"/>
    </xf>
    <xf numFmtId="0" fontId="7" fillId="0" borderId="83" xfId="0" applyFont="1" applyBorder="1" applyAlignment="1">
      <alignment horizontal="left" vertical="center" wrapText="1"/>
    </xf>
    <xf numFmtId="0" fontId="15" fillId="0" borderId="84" xfId="0" applyFont="1" applyBorder="1" applyAlignment="1">
      <alignment horizontal="left" vertical="center" wrapText="1"/>
    </xf>
    <xf numFmtId="0" fontId="7" fillId="0" borderId="80" xfId="0" applyFont="1" applyBorder="1" applyAlignment="1">
      <alignment horizontal="left" vertical="center" wrapText="1"/>
    </xf>
    <xf numFmtId="0" fontId="27" fillId="0" borderId="0" xfId="0" applyFont="1" applyAlignment="1">
      <alignment horizontal="left" vertical="top" wrapText="1" readingOrder="1"/>
    </xf>
    <xf numFmtId="0" fontId="7" fillId="0" borderId="85" xfId="0" applyFont="1" applyBorder="1" applyAlignment="1">
      <alignment vertical="center" wrapText="1"/>
    </xf>
    <xf numFmtId="0" fontId="7" fillId="0" borderId="86" xfId="0" applyFont="1" applyBorder="1" applyAlignment="1">
      <alignment vertical="center" wrapText="1"/>
    </xf>
    <xf numFmtId="0" fontId="7" fillId="0" borderId="15" xfId="0" applyFont="1" applyBorder="1" applyAlignment="1">
      <alignment vertical="center" wrapText="1"/>
    </xf>
    <xf numFmtId="0" fontId="7" fillId="0" borderId="25" xfId="0" applyFont="1" applyBorder="1" applyAlignment="1">
      <alignment vertical="center" wrapText="1"/>
    </xf>
    <xf numFmtId="0" fontId="8" fillId="0" borderId="0" xfId="0" applyFont="1" applyAlignment="1">
      <alignment horizontal="left" vertical="top" wrapText="1"/>
    </xf>
    <xf numFmtId="0" fontId="10" fillId="0" borderId="0" xfId="0" applyFont="1" applyAlignment="1">
      <alignment horizontal="left" vertical="center" wrapText="1"/>
    </xf>
    <xf numFmtId="0" fontId="16" fillId="0" borderId="81" xfId="0" applyFont="1" applyBorder="1" applyAlignment="1">
      <alignment horizontal="left" vertical="center" wrapText="1"/>
    </xf>
    <xf numFmtId="0" fontId="16" fillId="0" borderId="82" xfId="0" applyFont="1" applyBorder="1" applyAlignment="1">
      <alignment horizontal="left" vertical="center" wrapText="1"/>
    </xf>
    <xf numFmtId="0" fontId="25" fillId="13" borderId="84" xfId="0" applyFont="1" applyFill="1" applyBorder="1" applyAlignment="1">
      <alignment horizontal="left" vertical="center" wrapText="1"/>
    </xf>
    <xf numFmtId="0" fontId="14" fillId="0" borderId="0" xfId="0" applyFont="1" applyAlignment="1">
      <alignment horizontal="left" wrapText="1"/>
    </xf>
    <xf numFmtId="0" fontId="14" fillId="0" borderId="0" xfId="0" applyFont="1" applyAlignment="1">
      <alignment horizontal="left" vertical="center" wrapText="1"/>
    </xf>
    <xf numFmtId="0" fontId="25" fillId="13" borderId="14" xfId="0" applyFont="1" applyFill="1" applyBorder="1" applyAlignment="1">
      <alignment vertical="center" wrapText="1"/>
    </xf>
    <xf numFmtId="0" fontId="25" fillId="13" borderId="25" xfId="0" applyFont="1" applyFill="1" applyBorder="1" applyAlignment="1">
      <alignment vertical="center" wrapText="1"/>
    </xf>
    <xf numFmtId="0" fontId="25" fillId="13" borderId="80" xfId="0" applyFont="1" applyFill="1" applyBorder="1" applyAlignment="1">
      <alignment horizontal="center" vertical="center" wrapText="1"/>
    </xf>
    <xf numFmtId="0" fontId="25" fillId="13" borderId="87" xfId="0" applyFont="1" applyFill="1" applyBorder="1" applyAlignment="1">
      <alignment horizontal="right" vertical="center" wrapText="1"/>
    </xf>
    <xf numFmtId="0" fontId="25" fillId="13" borderId="86" xfId="0" applyFont="1" applyFill="1" applyBorder="1" applyAlignment="1">
      <alignment horizontal="right" vertical="center" wrapText="1"/>
    </xf>
    <xf numFmtId="0" fontId="7" fillId="0" borderId="0" xfId="0" applyFont="1" applyAlignment="1">
      <alignment vertical="center" wrapText="1"/>
    </xf>
    <xf numFmtId="0" fontId="7" fillId="0" borderId="79" xfId="0" applyFont="1" applyBorder="1" applyAlignment="1">
      <alignment vertical="center" wrapText="1"/>
    </xf>
    <xf numFmtId="0" fontId="7" fillId="0" borderId="79" xfId="0" quotePrefix="1" applyFont="1" applyBorder="1" applyAlignment="1">
      <alignment vertical="center" wrapText="1"/>
    </xf>
    <xf numFmtId="0" fontId="15" fillId="0" borderId="79" xfId="0" applyFont="1" applyBorder="1" applyAlignment="1">
      <alignment vertical="center" wrapText="1"/>
    </xf>
    <xf numFmtId="0" fontId="15" fillId="0" borderId="79" xfId="0" quotePrefix="1" applyFont="1" applyBorder="1" applyAlignment="1">
      <alignment vertical="center" wrapText="1"/>
    </xf>
    <xf numFmtId="0" fontId="15" fillId="0" borderId="81" xfId="0" applyFont="1" applyBorder="1" applyAlignment="1">
      <alignment vertical="center" wrapText="1"/>
    </xf>
    <xf numFmtId="0" fontId="15" fillId="0" borderId="0" xfId="0" applyFont="1" applyAlignment="1">
      <alignment vertical="center" wrapText="1"/>
    </xf>
    <xf numFmtId="0" fontId="25" fillId="13" borderId="15" xfId="0" applyFont="1" applyFill="1" applyBorder="1" applyAlignment="1">
      <alignment horizontal="right" vertical="center" wrapText="1"/>
    </xf>
    <xf numFmtId="0" fontId="7" fillId="0" borderId="14" xfId="0" applyFont="1" applyBorder="1" applyAlignment="1">
      <alignment vertical="center" wrapText="1"/>
    </xf>
    <xf numFmtId="0" fontId="15" fillId="0" borderId="25" xfId="0" applyFont="1" applyBorder="1" applyAlignment="1">
      <alignment vertical="center" wrapText="1"/>
    </xf>
    <xf numFmtId="0" fontId="7" fillId="0" borderId="81" xfId="0" applyFont="1" applyBorder="1" applyAlignment="1">
      <alignment vertical="center" wrapText="1"/>
    </xf>
    <xf numFmtId="0" fontId="7" fillId="0" borderId="83" xfId="0" applyFont="1" applyBorder="1" applyAlignment="1">
      <alignment vertical="center" wrapText="1"/>
    </xf>
    <xf numFmtId="0" fontId="16" fillId="0" borderId="79" xfId="0" applyFont="1" applyBorder="1" applyAlignment="1">
      <alignment vertical="center" wrapText="1"/>
    </xf>
    <xf numFmtId="0" fontId="25" fillId="13" borderId="79" xfId="0" applyFont="1" applyFill="1" applyBorder="1" applyAlignment="1">
      <alignment vertical="center" wrapText="1"/>
    </xf>
    <xf numFmtId="0" fontId="19" fillId="0" borderId="43" xfId="3" applyBorder="1" applyAlignment="1">
      <alignment horizontal="left" vertical="center" wrapText="1"/>
    </xf>
    <xf numFmtId="0" fontId="25" fillId="7" borderId="36" xfId="0" applyFont="1" applyFill="1" applyBorder="1" applyAlignment="1">
      <alignment horizontal="center" vertical="center" wrapText="1"/>
    </xf>
    <xf numFmtId="0" fontId="7" fillId="0" borderId="39" xfId="0" applyFont="1" applyBorder="1" applyAlignment="1">
      <alignment horizontal="left" vertical="center" wrapText="1"/>
    </xf>
    <xf numFmtId="0" fontId="7" fillId="0" borderId="36" xfId="0" applyFont="1" applyBorder="1" applyAlignment="1">
      <alignment horizontal="left" vertical="center" wrapText="1"/>
    </xf>
    <xf numFmtId="0" fontId="7" fillId="0" borderId="45" xfId="0" applyFont="1" applyBorder="1" applyAlignment="1">
      <alignment horizontal="left" vertical="center" wrapText="1"/>
    </xf>
    <xf numFmtId="0" fontId="16" fillId="0" borderId="36" xfId="0" applyFont="1" applyBorder="1" applyAlignment="1">
      <alignment horizontal="left" vertical="center" wrapText="1"/>
    </xf>
    <xf numFmtId="0" fontId="7" fillId="0" borderId="46" xfId="0" applyFont="1" applyBorder="1" applyAlignment="1">
      <alignment horizontal="left" vertical="center" wrapText="1"/>
    </xf>
    <xf numFmtId="0" fontId="7" fillId="0" borderId="44" xfId="0" applyFont="1" applyBorder="1" applyAlignment="1">
      <alignment horizontal="left" vertical="center" wrapText="1"/>
    </xf>
    <xf numFmtId="0" fontId="25" fillId="7" borderId="38" xfId="0" applyFont="1" applyFill="1" applyBorder="1" applyAlignment="1">
      <alignment horizontal="left" vertical="center" wrapText="1"/>
    </xf>
    <xf numFmtId="0" fontId="25" fillId="7" borderId="68" xfId="0" applyFont="1" applyFill="1" applyBorder="1" applyAlignment="1">
      <alignment horizontal="lef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vertical="center" wrapText="1"/>
    </xf>
    <xf numFmtId="0" fontId="5" fillId="0" borderId="17" xfId="0" applyFont="1" applyBorder="1" applyAlignment="1">
      <alignment vertical="center" wrapText="1"/>
    </xf>
    <xf numFmtId="0" fontId="63" fillId="0" borderId="17" xfId="0" applyFont="1" applyBorder="1" applyAlignment="1">
      <alignment vertical="center" wrapText="1"/>
    </xf>
    <xf numFmtId="0" fontId="5" fillId="0" borderId="2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63" fillId="0" borderId="20" xfId="0" applyFont="1" applyBorder="1" applyAlignment="1">
      <alignmen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17" xfId="0" applyFont="1" applyBorder="1" applyAlignment="1">
      <alignment horizontal="center" vertical="center" wrapText="1"/>
    </xf>
    <xf numFmtId="0" fontId="5" fillId="0" borderId="18" xfId="0" applyFont="1" applyBorder="1" applyAlignment="1">
      <alignment horizontal="left" vertical="center" wrapText="1"/>
    </xf>
    <xf numFmtId="0" fontId="6" fillId="0" borderId="20" xfId="0" applyFont="1" applyBorder="1" applyAlignment="1">
      <alignment horizontal="left" vertical="center" wrapText="1"/>
    </xf>
    <xf numFmtId="0" fontId="6" fillId="0" borderId="1" xfId="0" applyFont="1" applyBorder="1" applyAlignment="1">
      <alignment horizontal="left" vertical="center" wrapText="1"/>
    </xf>
    <xf numFmtId="0" fontId="5" fillId="0" borderId="35" xfId="0" applyFont="1" applyBorder="1" applyAlignment="1">
      <alignment horizontal="left"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5" fillId="0" borderId="21" xfId="0" applyFont="1" applyBorder="1" applyAlignment="1">
      <alignment horizontal="left" vertical="center" wrapText="1"/>
    </xf>
    <xf numFmtId="0" fontId="7" fillId="0" borderId="21" xfId="0" applyFont="1" applyBorder="1" applyAlignment="1">
      <alignment horizontal="left" vertical="center" wrapText="1"/>
    </xf>
    <xf numFmtId="0" fontId="5" fillId="0" borderId="34" xfId="0" applyFont="1" applyBorder="1" applyAlignment="1">
      <alignment horizontal="left" vertical="center" wrapText="1"/>
    </xf>
    <xf numFmtId="0" fontId="5" fillId="0" borderId="29" xfId="0" applyFont="1" applyBorder="1" applyAlignment="1">
      <alignment horizontal="left" vertical="center" wrapText="1"/>
    </xf>
  </cellXfs>
  <cellStyles count="7">
    <cellStyle name="Comma" xfId="5" builtinId="3"/>
    <cellStyle name="Currency" xfId="6" builtinId="4"/>
    <cellStyle name="Heading 1" xfId="3" builtinId="16"/>
    <cellStyle name="Heading 4" xfId="4" builtinId="19"/>
    <cellStyle name="Hyperlink" xfId="2" builtinId="8"/>
    <cellStyle name="Normal" xfId="0" builtinId="0"/>
    <cellStyle name="Percent" xfId="1" builtinId="5"/>
  </cellStyles>
  <dxfs count="0"/>
  <tableStyles count="0" defaultTableStyle="TableStyleMedium2" defaultPivotStyle="PivotStyleLight16"/>
  <colors>
    <mruColors>
      <color rgb="FFF3BFDA"/>
      <color rgb="FFD2EEEA"/>
      <color rgb="FF4BB9AA"/>
      <color rgb="FF414042"/>
      <color rgb="FF14AFDC"/>
      <color rgb="FFCD0069"/>
      <color rgb="FF8AD7EE"/>
      <color rgb="FFACDC91"/>
      <color rgb="FFA5DCD5"/>
      <color rgb="FFDAC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0" Type="http://schemas.openxmlformats.org/officeDocument/2006/relationships/worksheet" Target="worksheets/sheet20.xml"/><Relationship Id="rId41"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409940560708603E-2"/>
          <c:y val="3.592699490618477E-2"/>
          <c:w val="0.92616140029484517"/>
          <c:h val="0.85645686793241815"/>
        </c:manualLayout>
      </c:layout>
      <c:barChart>
        <c:barDir val="col"/>
        <c:grouping val="clustered"/>
        <c:varyColors val="0"/>
        <c:ser>
          <c:idx val="0"/>
          <c:order val="0"/>
          <c:tx>
            <c:strRef>
              <c:f>'DXS Financial Performance'!$A$28</c:f>
              <c:strCache>
                <c:ptCount val="1"/>
                <c:pt idx="0">
                  <c:v>Dexus</c:v>
                </c:pt>
              </c:strCache>
            </c:strRef>
          </c:tx>
          <c:spPr>
            <a:solidFill>
              <a:schemeClr val="accent1"/>
            </a:solidFill>
            <a:ln>
              <a:noFill/>
            </a:ln>
            <a:effectLst/>
          </c:spPr>
          <c:invertIfNegative val="0"/>
          <c:cat>
            <c:strRef>
              <c:f>'DXS Financial Performance'!$B$27:$E$27</c:f>
              <c:strCache>
                <c:ptCount val="4"/>
                <c:pt idx="0">
                  <c:v>1 year</c:v>
                </c:pt>
                <c:pt idx="1">
                  <c:v>3 years*
% p.a.</c:v>
                </c:pt>
                <c:pt idx="2">
                  <c:v>5 years*
% p.a.</c:v>
                </c:pt>
                <c:pt idx="3">
                  <c:v>10 years*
% p.a.</c:v>
                </c:pt>
              </c:strCache>
            </c:strRef>
          </c:cat>
          <c:val>
            <c:numRef>
              <c:f>'DXS Financial Performance'!$B$28:$E$28</c:f>
              <c:numCache>
                <c:formatCode>0.00%</c:formatCode>
                <c:ptCount val="4"/>
                <c:pt idx="0">
                  <c:v>-0.112</c:v>
                </c:pt>
                <c:pt idx="1">
                  <c:v>-0.1</c:v>
                </c:pt>
                <c:pt idx="2">
                  <c:v>-7.9000000000000001E-2</c:v>
                </c:pt>
                <c:pt idx="3">
                  <c:v>5.0999999999999997E-2</c:v>
                </c:pt>
              </c:numCache>
            </c:numRef>
          </c:val>
          <c:extLst>
            <c:ext xmlns:c16="http://schemas.microsoft.com/office/drawing/2014/chart" uri="{C3380CC4-5D6E-409C-BE32-E72D297353CC}">
              <c16:uniqueId val="{00000000-ED2A-4983-872A-95188E8A3EF1}"/>
            </c:ext>
          </c:extLst>
        </c:ser>
        <c:ser>
          <c:idx val="1"/>
          <c:order val="1"/>
          <c:tx>
            <c:strRef>
              <c:f>'DXS Financial Performance'!$A$29</c:f>
              <c:strCache>
                <c:ptCount val="1"/>
                <c:pt idx="0">
                  <c:v>S&amp;P/ASX 200 Property Accumulation Index </c:v>
                </c:pt>
              </c:strCache>
            </c:strRef>
          </c:tx>
          <c:spPr>
            <a:solidFill>
              <a:schemeClr val="accent2"/>
            </a:solidFill>
            <a:ln>
              <a:noFill/>
            </a:ln>
            <a:effectLst/>
          </c:spPr>
          <c:invertIfNegative val="0"/>
          <c:cat>
            <c:strRef>
              <c:f>'DXS Financial Performance'!$B$27:$E$27</c:f>
              <c:strCache>
                <c:ptCount val="4"/>
                <c:pt idx="0">
                  <c:v>1 year</c:v>
                </c:pt>
                <c:pt idx="1">
                  <c:v>3 years*
% p.a.</c:v>
                </c:pt>
                <c:pt idx="2">
                  <c:v>5 years*
% p.a.</c:v>
                </c:pt>
                <c:pt idx="3">
                  <c:v>10 years*
% p.a.</c:v>
                </c:pt>
              </c:strCache>
            </c:strRef>
          </c:cat>
          <c:val>
            <c:numRef>
              <c:f>'DXS Financial Performance'!$B$29:$E$29</c:f>
              <c:numCache>
                <c:formatCode>0.00%</c:formatCode>
                <c:ptCount val="4"/>
                <c:pt idx="0">
                  <c:v>0.246</c:v>
                </c:pt>
                <c:pt idx="1">
                  <c:v>5.7000000000000002E-2</c:v>
                </c:pt>
                <c:pt idx="2">
                  <c:v>4.3999999999999997E-2</c:v>
                </c:pt>
                <c:pt idx="3">
                  <c:v>8.8999999999999996E-2</c:v>
                </c:pt>
              </c:numCache>
            </c:numRef>
          </c:val>
          <c:extLst>
            <c:ext xmlns:c16="http://schemas.microsoft.com/office/drawing/2014/chart" uri="{C3380CC4-5D6E-409C-BE32-E72D297353CC}">
              <c16:uniqueId val="{00000001-ED2A-4983-872A-95188E8A3EF1}"/>
            </c:ext>
          </c:extLst>
        </c:ser>
        <c:dLbls>
          <c:showLegendKey val="0"/>
          <c:showVal val="0"/>
          <c:showCatName val="0"/>
          <c:showSerName val="0"/>
          <c:showPercent val="0"/>
          <c:showBubbleSize val="0"/>
        </c:dLbls>
        <c:gapWidth val="219"/>
        <c:overlap val="-27"/>
        <c:axId val="370437807"/>
        <c:axId val="370437391"/>
      </c:barChart>
      <c:catAx>
        <c:axId val="370437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0437391"/>
        <c:crosses val="autoZero"/>
        <c:auto val="1"/>
        <c:lblAlgn val="ctr"/>
        <c:lblOffset val="0"/>
        <c:noMultiLvlLbl val="0"/>
      </c:catAx>
      <c:valAx>
        <c:axId val="37043739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04378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DCM</c:v>
          </c:tx>
          <c:spPr>
            <a:solidFill>
              <a:schemeClr val="accent1"/>
            </a:solidFill>
            <a:ln>
              <a:noFill/>
            </a:ln>
            <a:effectLst/>
          </c:spPr>
          <c:invertIfNegative val="0"/>
          <c:cat>
            <c:strRef>
              <c:f>'DXS Capital Management'!$A$38:$A$52</c:f>
              <c:strCache>
                <c:ptCount val="15"/>
                <c:pt idx="0">
                  <c:v>FY25</c:v>
                </c:pt>
                <c:pt idx="1">
                  <c:v>FY26</c:v>
                </c:pt>
                <c:pt idx="2">
                  <c:v>FY27</c:v>
                </c:pt>
                <c:pt idx="3">
                  <c:v>FY28</c:v>
                </c:pt>
                <c:pt idx="4">
                  <c:v>FY29</c:v>
                </c:pt>
                <c:pt idx="5">
                  <c:v>FY30</c:v>
                </c:pt>
                <c:pt idx="6">
                  <c:v>FY31</c:v>
                </c:pt>
                <c:pt idx="7">
                  <c:v>FY32</c:v>
                </c:pt>
                <c:pt idx="8">
                  <c:v>FY33</c:v>
                </c:pt>
                <c:pt idx="9">
                  <c:v>FY34</c:v>
                </c:pt>
                <c:pt idx="10">
                  <c:v>FY35</c:v>
                </c:pt>
                <c:pt idx="11">
                  <c:v>FY36</c:v>
                </c:pt>
                <c:pt idx="12">
                  <c:v>FY37</c:v>
                </c:pt>
                <c:pt idx="13">
                  <c:v>FY38</c:v>
                </c:pt>
                <c:pt idx="14">
                  <c:v>FY39</c:v>
                </c:pt>
              </c:strCache>
            </c:strRef>
          </c:cat>
          <c:val>
            <c:numRef>
              <c:f>'DXS Capital Management'!$B$38:$B$52</c:f>
              <c:numCache>
                <c:formatCode>#,##0</c:formatCode>
                <c:ptCount val="15"/>
                <c:pt idx="0">
                  <c:v>124.67363125812385</c:v>
                </c:pt>
                <c:pt idx="1">
                  <c:v>440.14399301852029</c:v>
                </c:pt>
                <c:pt idx="2">
                  <c:v>482.47672395860837</c:v>
                </c:pt>
                <c:pt idx="3">
                  <c:v>600</c:v>
                </c:pt>
                <c:pt idx="4">
                  <c:v>121.20624454571899</c:v>
                </c:pt>
                <c:pt idx="5">
                  <c:v>524.29467084639498</c:v>
                </c:pt>
                <c:pt idx="6" formatCode="#,##0;\(#,##0\);\-">
                  <c:v>0</c:v>
                </c:pt>
                <c:pt idx="7">
                  <c:v>500</c:v>
                </c:pt>
                <c:pt idx="8">
                  <c:v>328.57889237199583</c:v>
                </c:pt>
                <c:pt idx="9" formatCode="#,##0;\(#,##0\);\-">
                  <c:v>0</c:v>
                </c:pt>
                <c:pt idx="10" formatCode="#,##0;\(#,##0\);\-">
                  <c:v>0</c:v>
                </c:pt>
                <c:pt idx="11" formatCode="#,##0;\(#,##0\);\-">
                  <c:v>0</c:v>
                </c:pt>
                <c:pt idx="12" formatCode="#,##0;\(#,##0\);\-">
                  <c:v>0</c:v>
                </c:pt>
                <c:pt idx="13" formatCode="#,##0;\(#,##0\);\-">
                  <c:v>0</c:v>
                </c:pt>
                <c:pt idx="14">
                  <c:v>105</c:v>
                </c:pt>
              </c:numCache>
            </c:numRef>
          </c:val>
          <c:extLst>
            <c:ext xmlns:c16="http://schemas.microsoft.com/office/drawing/2014/chart" uri="{C3380CC4-5D6E-409C-BE32-E72D297353CC}">
              <c16:uniqueId val="{00000000-2C93-4ADB-86DD-3AD7AAC0CFC2}"/>
            </c:ext>
          </c:extLst>
        </c:ser>
        <c:ser>
          <c:idx val="1"/>
          <c:order val="1"/>
          <c:tx>
            <c:strRef>
              <c:f>'DXS Capital Management'!$C$37</c:f>
              <c:strCache>
                <c:ptCount val="1"/>
                <c:pt idx="0">
                  <c:v>Bank</c:v>
                </c:pt>
              </c:strCache>
            </c:strRef>
          </c:tx>
          <c:spPr>
            <a:solidFill>
              <a:schemeClr val="accent2"/>
            </a:solidFill>
            <a:ln>
              <a:solidFill>
                <a:schemeClr val="bg1"/>
              </a:solidFill>
            </a:ln>
            <a:effectLst/>
          </c:spPr>
          <c:invertIfNegative val="0"/>
          <c:cat>
            <c:strRef>
              <c:f>'DXS Capital Management'!$A$38:$A$52</c:f>
              <c:strCache>
                <c:ptCount val="15"/>
                <c:pt idx="0">
                  <c:v>FY25</c:v>
                </c:pt>
                <c:pt idx="1">
                  <c:v>FY26</c:v>
                </c:pt>
                <c:pt idx="2">
                  <c:v>FY27</c:v>
                </c:pt>
                <c:pt idx="3">
                  <c:v>FY28</c:v>
                </c:pt>
                <c:pt idx="4">
                  <c:v>FY29</c:v>
                </c:pt>
                <c:pt idx="5">
                  <c:v>FY30</c:v>
                </c:pt>
                <c:pt idx="6">
                  <c:v>FY31</c:v>
                </c:pt>
                <c:pt idx="7">
                  <c:v>FY32</c:v>
                </c:pt>
                <c:pt idx="8">
                  <c:v>FY33</c:v>
                </c:pt>
                <c:pt idx="9">
                  <c:v>FY34</c:v>
                </c:pt>
                <c:pt idx="10">
                  <c:v>FY35</c:v>
                </c:pt>
                <c:pt idx="11">
                  <c:v>FY36</c:v>
                </c:pt>
                <c:pt idx="12">
                  <c:v>FY37</c:v>
                </c:pt>
                <c:pt idx="13">
                  <c:v>FY38</c:v>
                </c:pt>
                <c:pt idx="14">
                  <c:v>FY39</c:v>
                </c:pt>
              </c:strCache>
            </c:strRef>
          </c:cat>
          <c:val>
            <c:numRef>
              <c:f>'DXS Capital Management'!$C$38:$C$52</c:f>
              <c:numCache>
                <c:formatCode>#,##0</c:formatCode>
                <c:ptCount val="15"/>
                <c:pt idx="0" formatCode="_(* #,##0.00_);_(* \(#,##0.00\);_(* &quot;-&quot;??_);_(@_)">
                  <c:v>0</c:v>
                </c:pt>
                <c:pt idx="1">
                  <c:v>732.17700000000002</c:v>
                </c:pt>
                <c:pt idx="2">
                  <c:v>600</c:v>
                </c:pt>
                <c:pt idx="3">
                  <c:v>1250</c:v>
                </c:pt>
                <c:pt idx="4">
                  <c:v>958.35</c:v>
                </c:pt>
                <c:pt idx="5">
                  <c:v>550</c:v>
                </c:pt>
                <c:pt idx="6">
                  <c:v>300</c:v>
                </c:pt>
                <c:pt idx="7">
                  <c:v>75</c:v>
                </c:pt>
                <c:pt idx="8" formatCode="#,##0;\(#,##0\);\-">
                  <c:v>0</c:v>
                </c:pt>
                <c:pt idx="9" formatCode="#,##0;\(#,##0\);\-">
                  <c:v>0</c:v>
                </c:pt>
                <c:pt idx="10" formatCode="#,##0;\(#,##0\);\-">
                  <c:v>0</c:v>
                </c:pt>
                <c:pt idx="11" formatCode="#,##0;\(#,##0\);\-">
                  <c:v>0</c:v>
                </c:pt>
                <c:pt idx="12" formatCode="#,##0;\(#,##0\);\-">
                  <c:v>0</c:v>
                </c:pt>
                <c:pt idx="13" formatCode="#,##0;\(#,##0\);\-">
                  <c:v>0</c:v>
                </c:pt>
                <c:pt idx="14" formatCode="#,##0;\(#,##0\);\-">
                  <c:v>0</c:v>
                </c:pt>
              </c:numCache>
            </c:numRef>
          </c:val>
          <c:extLst>
            <c:ext xmlns:c16="http://schemas.microsoft.com/office/drawing/2014/chart" uri="{C3380CC4-5D6E-409C-BE32-E72D297353CC}">
              <c16:uniqueId val="{00000001-2C93-4ADB-86DD-3AD7AAC0CFC2}"/>
            </c:ext>
          </c:extLst>
        </c:ser>
        <c:dLbls>
          <c:showLegendKey val="0"/>
          <c:showVal val="0"/>
          <c:showCatName val="0"/>
          <c:showSerName val="0"/>
          <c:showPercent val="0"/>
          <c:showBubbleSize val="0"/>
        </c:dLbls>
        <c:gapWidth val="40"/>
        <c:overlap val="100"/>
        <c:axId val="1494216479"/>
        <c:axId val="1494216895"/>
      </c:barChart>
      <c:catAx>
        <c:axId val="149421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4216895"/>
        <c:crosses val="autoZero"/>
        <c:auto val="1"/>
        <c:lblAlgn val="ctr"/>
        <c:lblOffset val="100"/>
        <c:noMultiLvlLbl val="0"/>
      </c:catAx>
      <c:valAx>
        <c:axId val="14942168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4216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07201961277088E-2"/>
          <c:y val="7.4423598992918782E-2"/>
          <c:w val="0.8678737997256516"/>
          <c:h val="0.64109936330749773"/>
        </c:manualLayout>
      </c:layout>
      <c:barChart>
        <c:barDir val="col"/>
        <c:grouping val="stacked"/>
        <c:varyColors val="0"/>
        <c:ser>
          <c:idx val="0"/>
          <c:order val="0"/>
          <c:tx>
            <c:strRef>
              <c:f>'DXS Capital Management'!$B$58</c:f>
              <c:strCache>
                <c:ptCount val="1"/>
                <c:pt idx="0">
                  <c:v>Net fixed debt</c:v>
                </c:pt>
              </c:strCache>
            </c:strRef>
          </c:tx>
          <c:spPr>
            <a:solidFill>
              <a:schemeClr val="accent1"/>
            </a:solidFill>
            <a:ln w="6350">
              <a:solidFill>
                <a:sysClr val="window" lastClr="FFFFFF"/>
              </a:solidFill>
            </a:ln>
            <a:effectLst/>
          </c:spPr>
          <c:invertIfNegative val="0"/>
          <c:cat>
            <c:strRef>
              <c:f>'DXS Capital Management'!$A$59:$A$63</c:f>
              <c:strCache>
                <c:ptCount val="5"/>
                <c:pt idx="0">
                  <c:v>FY25</c:v>
                </c:pt>
                <c:pt idx="1">
                  <c:v>FY26</c:v>
                </c:pt>
                <c:pt idx="2">
                  <c:v>FY27</c:v>
                </c:pt>
                <c:pt idx="3">
                  <c:v>FY28</c:v>
                </c:pt>
                <c:pt idx="4">
                  <c:v>FY29</c:v>
                </c:pt>
              </c:strCache>
            </c:strRef>
          </c:cat>
          <c:val>
            <c:numRef>
              <c:f>'DXS Capital Management'!$B$59:$B$63</c:f>
              <c:numCache>
                <c:formatCode>#,##0</c:formatCode>
                <c:ptCount val="5"/>
                <c:pt idx="0">
                  <c:v>1369.9999999999998</c:v>
                </c:pt>
                <c:pt idx="1">
                  <c:v>1246.6666666666658</c:v>
                </c:pt>
                <c:pt idx="2">
                  <c:v>1163.3333333333326</c:v>
                </c:pt>
                <c:pt idx="3">
                  <c:v>1046.6666666666663</c:v>
                </c:pt>
                <c:pt idx="4">
                  <c:v>955</c:v>
                </c:pt>
              </c:numCache>
            </c:numRef>
          </c:val>
          <c:extLst>
            <c:ext xmlns:c16="http://schemas.microsoft.com/office/drawing/2014/chart" uri="{C3380CC4-5D6E-409C-BE32-E72D297353CC}">
              <c16:uniqueId val="{00000000-630E-44C4-A43E-8928F0DAC3D6}"/>
            </c:ext>
          </c:extLst>
        </c:ser>
        <c:ser>
          <c:idx val="1"/>
          <c:order val="1"/>
          <c:tx>
            <c:strRef>
              <c:f>'DXS Capital Management'!$C$58</c:f>
              <c:strCache>
                <c:ptCount val="1"/>
                <c:pt idx="0">
                  <c:v>Exchangeable Notes</c:v>
                </c:pt>
              </c:strCache>
            </c:strRef>
          </c:tx>
          <c:spPr>
            <a:solidFill>
              <a:schemeClr val="accent2"/>
            </a:solidFill>
            <a:ln w="6350">
              <a:solidFill>
                <a:sysClr val="window" lastClr="FFFFFF"/>
              </a:solidFill>
            </a:ln>
            <a:effectLst/>
          </c:spPr>
          <c:invertIfNegative val="0"/>
          <c:cat>
            <c:strRef>
              <c:f>'DXS Capital Management'!$A$59:$A$63</c:f>
              <c:strCache>
                <c:ptCount val="5"/>
                <c:pt idx="0">
                  <c:v>FY25</c:v>
                </c:pt>
                <c:pt idx="1">
                  <c:v>FY26</c:v>
                </c:pt>
                <c:pt idx="2">
                  <c:v>FY27</c:v>
                </c:pt>
                <c:pt idx="3">
                  <c:v>FY28</c:v>
                </c:pt>
                <c:pt idx="4">
                  <c:v>FY29</c:v>
                </c:pt>
              </c:strCache>
            </c:strRef>
          </c:cat>
          <c:val>
            <c:numRef>
              <c:f>'DXS Capital Management'!$C$59:$C$63</c:f>
              <c:numCache>
                <c:formatCode>#,##0</c:formatCode>
                <c:ptCount val="5"/>
                <c:pt idx="0">
                  <c:v>500</c:v>
                </c:pt>
                <c:pt idx="1">
                  <c:v>500</c:v>
                </c:pt>
                <c:pt idx="2">
                  <c:v>500</c:v>
                </c:pt>
                <c:pt idx="3">
                  <c:v>166.66666666666666</c:v>
                </c:pt>
                <c:pt idx="4" formatCode="#,##0;\(#,##0\);\-">
                  <c:v>0</c:v>
                </c:pt>
              </c:numCache>
            </c:numRef>
          </c:val>
          <c:extLst>
            <c:ext xmlns:c16="http://schemas.microsoft.com/office/drawing/2014/chart" uri="{C3380CC4-5D6E-409C-BE32-E72D297353CC}">
              <c16:uniqueId val="{00000001-630E-44C4-A43E-8928F0DAC3D6}"/>
            </c:ext>
          </c:extLst>
        </c:ser>
        <c:ser>
          <c:idx val="2"/>
          <c:order val="2"/>
          <c:tx>
            <c:strRef>
              <c:f>'DXS Capital Management'!$D$58</c:f>
              <c:strCache>
                <c:ptCount val="1"/>
                <c:pt idx="0">
                  <c:v>Interest rate swaps</c:v>
                </c:pt>
              </c:strCache>
            </c:strRef>
          </c:tx>
          <c:spPr>
            <a:solidFill>
              <a:schemeClr val="accent3"/>
            </a:solidFill>
            <a:ln w="6350">
              <a:solidFill>
                <a:sysClr val="window" lastClr="FFFFFF"/>
              </a:solidFill>
            </a:ln>
            <a:effectLst/>
          </c:spPr>
          <c:invertIfNegative val="0"/>
          <c:cat>
            <c:strRef>
              <c:f>'DXS Capital Management'!$A$59:$A$63</c:f>
              <c:strCache>
                <c:ptCount val="5"/>
                <c:pt idx="0">
                  <c:v>FY25</c:v>
                </c:pt>
                <c:pt idx="1">
                  <c:v>FY26</c:v>
                </c:pt>
                <c:pt idx="2">
                  <c:v>FY27</c:v>
                </c:pt>
                <c:pt idx="3">
                  <c:v>FY28</c:v>
                </c:pt>
                <c:pt idx="4">
                  <c:v>FY29</c:v>
                </c:pt>
              </c:strCache>
            </c:strRef>
          </c:cat>
          <c:val>
            <c:numRef>
              <c:f>'DXS Capital Management'!$D$59:$D$63</c:f>
              <c:numCache>
                <c:formatCode>#,##0</c:formatCode>
                <c:ptCount val="5"/>
                <c:pt idx="0">
                  <c:v>1799.932333333333</c:v>
                </c:pt>
                <c:pt idx="1">
                  <c:v>1579.8077499999997</c:v>
                </c:pt>
                <c:pt idx="2">
                  <c:v>1427.7666666666667</c:v>
                </c:pt>
                <c:pt idx="3">
                  <c:v>766.66666666666663</c:v>
                </c:pt>
                <c:pt idx="4" formatCode="#,##0;\(#,##0\);\-">
                  <c:v>0</c:v>
                </c:pt>
              </c:numCache>
            </c:numRef>
          </c:val>
          <c:extLst>
            <c:ext xmlns:c16="http://schemas.microsoft.com/office/drawing/2014/chart" uri="{C3380CC4-5D6E-409C-BE32-E72D297353CC}">
              <c16:uniqueId val="{00000002-630E-44C4-A43E-8928F0DAC3D6}"/>
            </c:ext>
          </c:extLst>
        </c:ser>
        <c:ser>
          <c:idx val="3"/>
          <c:order val="3"/>
          <c:tx>
            <c:strRef>
              <c:f>'DXS Capital Management'!$E$58</c:f>
              <c:strCache>
                <c:ptCount val="1"/>
                <c:pt idx="0">
                  <c:v>Interest rate caps</c:v>
                </c:pt>
              </c:strCache>
            </c:strRef>
          </c:tx>
          <c:spPr>
            <a:solidFill>
              <a:schemeClr val="accent4"/>
            </a:solidFill>
            <a:ln w="6350">
              <a:solidFill>
                <a:sysClr val="window" lastClr="FFFFFF"/>
              </a:solidFill>
            </a:ln>
            <a:effectLst/>
          </c:spPr>
          <c:invertIfNegative val="0"/>
          <c:cat>
            <c:strRef>
              <c:f>'DXS Capital Management'!$A$59:$A$63</c:f>
              <c:strCache>
                <c:ptCount val="5"/>
                <c:pt idx="0">
                  <c:v>FY25</c:v>
                </c:pt>
                <c:pt idx="1">
                  <c:v>FY26</c:v>
                </c:pt>
                <c:pt idx="2">
                  <c:v>FY27</c:v>
                </c:pt>
                <c:pt idx="3">
                  <c:v>FY28</c:v>
                </c:pt>
                <c:pt idx="4">
                  <c:v>FY29</c:v>
                </c:pt>
              </c:strCache>
            </c:strRef>
          </c:cat>
          <c:val>
            <c:numRef>
              <c:f>'DXS Capital Management'!$E$59:$E$63</c:f>
              <c:numCache>
                <c:formatCode>#,##0</c:formatCode>
                <c:ptCount val="5"/>
                <c:pt idx="0">
                  <c:v>616.66666666666663</c:v>
                </c:pt>
                <c:pt idx="1">
                  <c:v>1400</c:v>
                </c:pt>
                <c:pt idx="2">
                  <c:v>800</c:v>
                </c:pt>
                <c:pt idx="3">
                  <c:v>400</c:v>
                </c:pt>
                <c:pt idx="4">
                  <c:v>200</c:v>
                </c:pt>
              </c:numCache>
            </c:numRef>
          </c:val>
          <c:extLst>
            <c:ext xmlns:c16="http://schemas.microsoft.com/office/drawing/2014/chart" uri="{C3380CC4-5D6E-409C-BE32-E72D297353CC}">
              <c16:uniqueId val="{00000003-630E-44C4-A43E-8928F0DAC3D6}"/>
            </c:ext>
          </c:extLst>
        </c:ser>
        <c:dLbls>
          <c:showLegendKey val="0"/>
          <c:showVal val="0"/>
          <c:showCatName val="0"/>
          <c:showSerName val="0"/>
          <c:showPercent val="0"/>
          <c:showBubbleSize val="0"/>
        </c:dLbls>
        <c:gapWidth val="150"/>
        <c:overlap val="100"/>
        <c:axId val="1616697231"/>
        <c:axId val="1616695567"/>
      </c:barChart>
      <c:lineChart>
        <c:grouping val="stacked"/>
        <c:varyColors val="0"/>
        <c:ser>
          <c:idx val="4"/>
          <c:order val="4"/>
          <c:tx>
            <c:v>Weighted average hedge rate (excl margin) (RHS)</c:v>
          </c:tx>
          <c:spPr>
            <a:ln w="28575" cap="rnd">
              <a:solidFill>
                <a:schemeClr val="accent5"/>
              </a:solidFill>
              <a:round/>
            </a:ln>
            <a:effectLst/>
          </c:spPr>
          <c:marker>
            <c:symbol val="circle"/>
            <c:size val="5"/>
            <c:spPr>
              <a:solidFill>
                <a:schemeClr val="accent6"/>
              </a:solidFill>
              <a:ln w="9525">
                <a:solidFill>
                  <a:schemeClr val="accent6"/>
                </a:solidFill>
              </a:ln>
              <a:effectLst/>
            </c:spPr>
          </c:marker>
          <c:cat>
            <c:strRef>
              <c:f>'DXS Capital Management'!$A$59:$A$63</c:f>
              <c:strCache>
                <c:ptCount val="5"/>
                <c:pt idx="0">
                  <c:v>FY25</c:v>
                </c:pt>
                <c:pt idx="1">
                  <c:v>FY26</c:v>
                </c:pt>
                <c:pt idx="2">
                  <c:v>FY27</c:v>
                </c:pt>
                <c:pt idx="3">
                  <c:v>FY28</c:v>
                </c:pt>
                <c:pt idx="4">
                  <c:v>FY29</c:v>
                </c:pt>
              </c:strCache>
            </c:strRef>
          </c:cat>
          <c:val>
            <c:numRef>
              <c:f>'DXS Capital Management'!$F$59:$F$63</c:f>
              <c:numCache>
                <c:formatCode>0.0%</c:formatCode>
                <c:ptCount val="5"/>
                <c:pt idx="0">
                  <c:v>2.0868807021092534E-2</c:v>
                </c:pt>
                <c:pt idx="1">
                  <c:v>3.0569317851167139E-2</c:v>
                </c:pt>
                <c:pt idx="2">
                  <c:v>3.0891804507272122E-2</c:v>
                </c:pt>
                <c:pt idx="3">
                  <c:v>2.8105498576479777E-2</c:v>
                </c:pt>
                <c:pt idx="4">
                  <c:v>1.7939393939393936E-2</c:v>
                </c:pt>
              </c:numCache>
            </c:numRef>
          </c:val>
          <c:smooth val="0"/>
          <c:extLst>
            <c:ext xmlns:c16="http://schemas.microsoft.com/office/drawing/2014/chart" uri="{C3380CC4-5D6E-409C-BE32-E72D297353CC}">
              <c16:uniqueId val="{00000004-630E-44C4-A43E-8928F0DAC3D6}"/>
            </c:ext>
          </c:extLst>
        </c:ser>
        <c:dLbls>
          <c:showLegendKey val="0"/>
          <c:showVal val="0"/>
          <c:showCatName val="0"/>
          <c:showSerName val="0"/>
          <c:showPercent val="0"/>
          <c:showBubbleSize val="0"/>
        </c:dLbls>
        <c:marker val="1"/>
        <c:smooth val="0"/>
        <c:axId val="1313487471"/>
        <c:axId val="1313472911"/>
      </c:lineChart>
      <c:catAx>
        <c:axId val="1616697231"/>
        <c:scaling>
          <c:orientation val="minMax"/>
        </c:scaling>
        <c:delete val="0"/>
        <c:axPos val="b"/>
        <c:numFmt formatCode="General" sourceLinked="1"/>
        <c:majorTickMark val="none"/>
        <c:minorTickMark val="none"/>
        <c:tickLblPos val="nextTo"/>
        <c:spPr>
          <a:noFill/>
          <a:ln w="9525" cap="flat" cmpd="sng" algn="ctr">
            <a:solidFill>
              <a:sysClr val="window" lastClr="FFFFFF">
                <a:lumMod val="95000"/>
              </a:sys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6695567"/>
        <c:crosses val="autoZero"/>
        <c:auto val="1"/>
        <c:lblAlgn val="ctr"/>
        <c:lblOffset val="100"/>
        <c:noMultiLvlLbl val="0"/>
      </c:catAx>
      <c:valAx>
        <c:axId val="1616695567"/>
        <c:scaling>
          <c:orientation val="minMax"/>
        </c:scaling>
        <c:delete val="0"/>
        <c:axPos val="l"/>
        <c:majorGridlines>
          <c:spPr>
            <a:ln w="9525" cap="flat" cmpd="sng" algn="ctr">
              <a:solidFill>
                <a:sysClr val="window" lastClr="FFFFFF">
                  <a:lumMod val="95000"/>
                </a:sys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6697231"/>
        <c:crosses val="autoZero"/>
        <c:crossBetween val="between"/>
      </c:valAx>
      <c:valAx>
        <c:axId val="1313472911"/>
        <c:scaling>
          <c:orientation val="minMax"/>
          <c:max val="3.5000000000000003E-2"/>
          <c:min val="1.0000000000000002E-2"/>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13487471"/>
        <c:crosses val="max"/>
        <c:crossBetween val="between"/>
      </c:valAx>
      <c:catAx>
        <c:axId val="1313487471"/>
        <c:scaling>
          <c:orientation val="minMax"/>
        </c:scaling>
        <c:delete val="1"/>
        <c:axPos val="b"/>
        <c:numFmt formatCode="General" sourceLinked="1"/>
        <c:majorTickMark val="out"/>
        <c:minorTickMark val="none"/>
        <c:tickLblPos val="nextTo"/>
        <c:crossAx val="1313472911"/>
        <c:crosses val="autoZero"/>
        <c:auto val="1"/>
        <c:lblAlgn val="ctr"/>
        <c:lblOffset val="100"/>
        <c:noMultiLvlLbl val="0"/>
      </c:catAx>
      <c:spPr>
        <a:noFill/>
        <a:ln>
          <a:noFill/>
        </a:ln>
        <a:effectLst/>
      </c:spPr>
    </c:plotArea>
    <c:legend>
      <c:legendPos val="b"/>
      <c:layout>
        <c:manualLayout>
          <c:xMode val="edge"/>
          <c:yMode val="edge"/>
          <c:x val="2.9716295176145744E-2"/>
          <c:y val="0.78944997109657067"/>
          <c:w val="0.94337849837554832"/>
          <c:h val="0.2105500289034292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mj-lt"/>
                <a:ea typeface="+mn-ea"/>
                <a:cs typeface="+mn-cs"/>
              </a:defRPr>
            </a:pPr>
            <a:r>
              <a:rPr lang="en-AU" sz="900" b="1" dirty="0">
                <a:latin typeface="+mj-lt"/>
              </a:rPr>
              <a:t>Facilities</a:t>
            </a:r>
          </a:p>
        </c:rich>
      </c:tx>
      <c:layout>
        <c:manualLayout>
          <c:xMode val="edge"/>
          <c:yMode val="edge"/>
          <c:x val="0.17494014685432191"/>
          <c:y val="0.33855573748561263"/>
        </c:manualLayout>
      </c:layout>
      <c:overlay val="1"/>
      <c:spPr>
        <a:noFill/>
        <a:ln>
          <a:noFill/>
        </a:ln>
        <a:effectLst/>
      </c:spPr>
    </c:title>
    <c:autoTitleDeleted val="0"/>
    <c:plotArea>
      <c:layout>
        <c:manualLayout>
          <c:layoutTarget val="inner"/>
          <c:xMode val="edge"/>
          <c:yMode val="edge"/>
          <c:x val="7.1825074787985485E-2"/>
          <c:y val="0.11756757780131157"/>
          <c:w val="0.34116366958443917"/>
          <c:h val="0.71296488572985306"/>
        </c:manualLayout>
      </c:layout>
      <c:doughnutChart>
        <c:varyColors val="1"/>
        <c:ser>
          <c:idx val="0"/>
          <c:order val="0"/>
          <c:tx>
            <c:strRef>
              <c:f>'DXS Capital Management'!$B$26</c:f>
              <c:strCache>
                <c:ptCount val="1"/>
                <c:pt idx="0">
                  <c:v>Facilities</c:v>
                </c:pt>
              </c:strCache>
            </c:strRef>
          </c:tx>
          <c:dPt>
            <c:idx val="0"/>
            <c:bubble3D val="0"/>
            <c:spPr>
              <a:solidFill>
                <a:srgbClr val="14AFDC"/>
              </a:solidFill>
              <a:ln>
                <a:noFill/>
              </a:ln>
              <a:effectLst/>
            </c:spPr>
            <c:extLst>
              <c:ext xmlns:c16="http://schemas.microsoft.com/office/drawing/2014/chart" uri="{C3380CC4-5D6E-409C-BE32-E72D297353CC}">
                <c16:uniqueId val="{00000001-97F6-42A6-B3CD-7D9FF9527AF5}"/>
              </c:ext>
            </c:extLst>
          </c:dPt>
          <c:dPt>
            <c:idx val="1"/>
            <c:bubble3D val="0"/>
            <c:spPr>
              <a:solidFill>
                <a:srgbClr val="B482B4"/>
              </a:solidFill>
              <a:ln>
                <a:noFill/>
              </a:ln>
              <a:effectLst/>
            </c:spPr>
            <c:extLst>
              <c:ext xmlns:c16="http://schemas.microsoft.com/office/drawing/2014/chart" uri="{C3380CC4-5D6E-409C-BE32-E72D297353CC}">
                <c16:uniqueId val="{00000003-97F6-42A6-B3CD-7D9FF9527AF5}"/>
              </c:ext>
            </c:extLst>
          </c:dPt>
          <c:dPt>
            <c:idx val="2"/>
            <c:bubble3D val="0"/>
            <c:spPr>
              <a:solidFill>
                <a:srgbClr val="ACDC91"/>
              </a:solidFill>
              <a:ln>
                <a:noFill/>
              </a:ln>
              <a:effectLst/>
            </c:spPr>
            <c:extLst>
              <c:ext xmlns:c16="http://schemas.microsoft.com/office/drawing/2014/chart" uri="{C3380CC4-5D6E-409C-BE32-E72D297353CC}">
                <c16:uniqueId val="{00000005-97F6-42A6-B3CD-7D9FF9527AF5}"/>
              </c:ext>
            </c:extLst>
          </c:dPt>
          <c:dPt>
            <c:idx val="4"/>
            <c:bubble3D val="0"/>
            <c:spPr>
              <a:solidFill>
                <a:srgbClr val="DAC1DA"/>
              </a:solidFill>
            </c:spPr>
            <c:extLst>
              <c:ext xmlns:c16="http://schemas.microsoft.com/office/drawing/2014/chart" uri="{C3380CC4-5D6E-409C-BE32-E72D297353CC}">
                <c16:uniqueId val="{00000009-97F6-42A6-B3CD-7D9FF9527AF5}"/>
              </c:ext>
            </c:extLst>
          </c:dPt>
          <c:cat>
            <c:strRef>
              <c:f>'DXS Capital Management'!$A$27:$A$31</c:f>
              <c:strCache>
                <c:ptCount val="5"/>
                <c:pt idx="0">
                  <c:v>Bank facilities</c:v>
                </c:pt>
                <c:pt idx="1">
                  <c:v>Commercial paper</c:v>
                </c:pt>
                <c:pt idx="2">
                  <c:v>MTN</c:v>
                </c:pt>
                <c:pt idx="3">
                  <c:v>USPP</c:v>
                </c:pt>
                <c:pt idx="4">
                  <c:v>Exchangeable Notes</c:v>
                </c:pt>
              </c:strCache>
            </c:strRef>
          </c:cat>
          <c:val>
            <c:numRef>
              <c:f>'DXS Capital Management'!$B$27:$B$31</c:f>
              <c:numCache>
                <c:formatCode>0%</c:formatCode>
                <c:ptCount val="5"/>
                <c:pt idx="0">
                  <c:v>0.57999999999999996</c:v>
                </c:pt>
                <c:pt idx="1">
                  <c:v>0.01</c:v>
                </c:pt>
                <c:pt idx="2">
                  <c:v>0.14000000000000001</c:v>
                </c:pt>
                <c:pt idx="3">
                  <c:v>0.21</c:v>
                </c:pt>
                <c:pt idx="4">
                  <c:v>0.06</c:v>
                </c:pt>
              </c:numCache>
            </c:numRef>
          </c:val>
          <c:extLst>
            <c:ext xmlns:c16="http://schemas.microsoft.com/office/drawing/2014/chart" uri="{C3380CC4-5D6E-409C-BE32-E72D297353CC}">
              <c16:uniqueId val="{0000000A-97F6-42A6-B3CD-7D9FF9527AF5}"/>
            </c:ext>
          </c:extLst>
        </c:ser>
        <c:ser>
          <c:idx val="1"/>
          <c:order val="1"/>
          <c:tx>
            <c:strRef>
              <c:f>'DXS Capital Management'!$C$26</c:f>
              <c:strCache>
                <c:ptCount val="1"/>
                <c:pt idx="0">
                  <c:v>Drawn</c:v>
                </c:pt>
              </c:strCache>
            </c:strRef>
          </c:tx>
          <c:spPr>
            <a:ln>
              <a:solidFill>
                <a:schemeClr val="bg1"/>
              </a:solidFill>
            </a:ln>
          </c:spPr>
          <c:dPt>
            <c:idx val="0"/>
            <c:bubble3D val="0"/>
            <c:spPr>
              <a:solidFill>
                <a:srgbClr val="14AFDC"/>
              </a:solidFill>
              <a:ln>
                <a:solidFill>
                  <a:schemeClr val="bg1"/>
                </a:solidFill>
              </a:ln>
              <a:effectLst/>
            </c:spPr>
            <c:extLst>
              <c:ext xmlns:c16="http://schemas.microsoft.com/office/drawing/2014/chart" uri="{C3380CC4-5D6E-409C-BE32-E72D297353CC}">
                <c16:uniqueId val="{0000000C-97F6-42A6-B3CD-7D9FF9527AF5}"/>
              </c:ext>
            </c:extLst>
          </c:dPt>
          <c:dPt>
            <c:idx val="1"/>
            <c:bubble3D val="0"/>
            <c:spPr>
              <a:solidFill>
                <a:srgbClr val="B482B4"/>
              </a:solidFill>
              <a:ln>
                <a:solidFill>
                  <a:schemeClr val="bg1"/>
                </a:solidFill>
              </a:ln>
              <a:effectLst/>
            </c:spPr>
            <c:extLst>
              <c:ext xmlns:c16="http://schemas.microsoft.com/office/drawing/2014/chart" uri="{C3380CC4-5D6E-409C-BE32-E72D297353CC}">
                <c16:uniqueId val="{0000000E-97F6-42A6-B3CD-7D9FF9527AF5}"/>
              </c:ext>
            </c:extLst>
          </c:dPt>
          <c:dPt>
            <c:idx val="2"/>
            <c:bubble3D val="0"/>
            <c:spPr>
              <a:solidFill>
                <a:srgbClr val="ACDC91"/>
              </a:solidFill>
              <a:ln>
                <a:solidFill>
                  <a:schemeClr val="bg1"/>
                </a:solidFill>
              </a:ln>
              <a:effectLst/>
            </c:spPr>
            <c:extLst>
              <c:ext xmlns:c16="http://schemas.microsoft.com/office/drawing/2014/chart" uri="{C3380CC4-5D6E-409C-BE32-E72D297353CC}">
                <c16:uniqueId val="{00000010-97F6-42A6-B3CD-7D9FF9527AF5}"/>
              </c:ext>
            </c:extLst>
          </c:dPt>
          <c:dPt>
            <c:idx val="4"/>
            <c:bubble3D val="0"/>
            <c:spPr>
              <a:solidFill>
                <a:srgbClr val="DAC1DA"/>
              </a:solidFill>
              <a:ln>
                <a:solidFill>
                  <a:schemeClr val="bg1"/>
                </a:solidFill>
              </a:ln>
            </c:spPr>
            <c:extLst>
              <c:ext xmlns:c16="http://schemas.microsoft.com/office/drawing/2014/chart" uri="{C3380CC4-5D6E-409C-BE32-E72D297353CC}">
                <c16:uniqueId val="{00000014-97F6-42A6-B3CD-7D9FF9527AF5}"/>
              </c:ext>
            </c:extLst>
          </c:dPt>
          <c:cat>
            <c:strRef>
              <c:f>'DXS Capital Management'!$A$27:$A$31</c:f>
              <c:strCache>
                <c:ptCount val="5"/>
                <c:pt idx="0">
                  <c:v>Bank facilities</c:v>
                </c:pt>
                <c:pt idx="1">
                  <c:v>Commercial paper</c:v>
                </c:pt>
                <c:pt idx="2">
                  <c:v>MTN</c:v>
                </c:pt>
                <c:pt idx="3">
                  <c:v>USPP</c:v>
                </c:pt>
                <c:pt idx="4">
                  <c:v>Exchangeable Notes</c:v>
                </c:pt>
              </c:strCache>
            </c:strRef>
          </c:cat>
          <c:val>
            <c:numRef>
              <c:f>'DXS Capital Management'!$C$27:$C$31</c:f>
              <c:numCache>
                <c:formatCode>0%</c:formatCode>
                <c:ptCount val="5"/>
                <c:pt idx="0">
                  <c:v>0.36</c:v>
                </c:pt>
                <c:pt idx="1">
                  <c:v>0.02</c:v>
                </c:pt>
                <c:pt idx="2">
                  <c:v>0.21</c:v>
                </c:pt>
                <c:pt idx="3">
                  <c:v>0.31</c:v>
                </c:pt>
                <c:pt idx="4">
                  <c:v>0.1</c:v>
                </c:pt>
              </c:numCache>
            </c:numRef>
          </c:val>
          <c:extLst>
            <c:ext xmlns:c16="http://schemas.microsoft.com/office/drawing/2014/chart" uri="{C3380CC4-5D6E-409C-BE32-E72D297353CC}">
              <c16:uniqueId val="{00000015-97F6-42A6-B3CD-7D9FF9527AF5}"/>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r"/>
      <c:layout>
        <c:manualLayout>
          <c:xMode val="edge"/>
          <c:yMode val="edge"/>
          <c:x val="0.43654462484196588"/>
          <c:y val="0.27440499817593195"/>
          <c:w val="0.27108391671589627"/>
          <c:h val="0.50946794573225429"/>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ysClr val="windowText" lastClr="000000"/>
          </a:solidFill>
          <a:latin typeface="Gilroy" panose="00000500000000000000" pitchFamily="50"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1.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jpeg"/></Relationships>
</file>

<file path=xl/drawings/_rels/drawing22.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jpeg"/><Relationship Id="rId4" Type="http://schemas.openxmlformats.org/officeDocument/2006/relationships/image" Target="../media/image21.png"/></Relationships>
</file>

<file path=xl/drawings/_rels/drawing23.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23.png"/><Relationship Id="rId1" Type="http://schemas.openxmlformats.org/officeDocument/2006/relationships/image" Target="../media/image22.jpeg"/><Relationship Id="rId4" Type="http://schemas.openxmlformats.org/officeDocument/2006/relationships/image" Target="../media/image2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6.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28.png"/><Relationship Id="rId1" Type="http://schemas.openxmlformats.org/officeDocument/2006/relationships/image" Target="../media/image27.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9.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30.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3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3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33.jpeg"/></Relationships>
</file>

<file path=xl/drawings/_rels/drawing33.xml.rels><?xml version="1.0" encoding="UTF-8" standalone="yes"?>
<Relationships xmlns="http://schemas.openxmlformats.org/package/2006/relationships"><Relationship Id="rId3" Type="http://schemas.openxmlformats.org/officeDocument/2006/relationships/image" Target="../media/image36.png"/><Relationship Id="rId2" Type="http://schemas.openxmlformats.org/officeDocument/2006/relationships/image" Target="../media/image35.png"/><Relationship Id="rId1" Type="http://schemas.openxmlformats.org/officeDocument/2006/relationships/image" Target="../media/image34.jpeg"/><Relationship Id="rId4" Type="http://schemas.openxmlformats.org/officeDocument/2006/relationships/image" Target="../media/image37.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8.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39.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40.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4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4</xdr:col>
      <xdr:colOff>1552832</xdr:colOff>
      <xdr:row>0</xdr:row>
      <xdr:rowOff>0</xdr:rowOff>
    </xdr:from>
    <xdr:to>
      <xdr:col>5</xdr:col>
      <xdr:colOff>863330</xdr:colOff>
      <xdr:row>2</xdr:row>
      <xdr:rowOff>166199</xdr:rowOff>
    </xdr:to>
    <xdr:pic>
      <xdr:nvPicPr>
        <xdr:cNvPr id="2" name="Picture 4">
          <a:extLst>
            <a:ext uri="{FF2B5EF4-FFF2-40B4-BE49-F238E27FC236}">
              <a16:creationId xmlns:a16="http://schemas.microsoft.com/office/drawing/2014/main" id="{7B1FFE14-3ECB-0139-30C7-5EF343347F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4042" y="0"/>
          <a:ext cx="1461304" cy="5349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5BD8D28-0B8F-B339-3E99-41743A3A4F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editAs="oneCell">
    <xdr:from>
      <xdr:col>6</xdr:col>
      <xdr:colOff>1024897</xdr:colOff>
      <xdr:row>0</xdr:row>
      <xdr:rowOff>25701</xdr:rowOff>
    </xdr:from>
    <xdr:to>
      <xdr:col>7</xdr:col>
      <xdr:colOff>1251188</xdr:colOff>
      <xdr:row>3</xdr:row>
      <xdr:rowOff>18751</xdr:rowOff>
    </xdr:to>
    <xdr:pic>
      <xdr:nvPicPr>
        <xdr:cNvPr id="3" name="Picture 2">
          <a:extLst>
            <a:ext uri="{FF2B5EF4-FFF2-40B4-BE49-F238E27FC236}">
              <a16:creationId xmlns:a16="http://schemas.microsoft.com/office/drawing/2014/main" id="{F00699FE-1372-4BE9-80D4-4770021D8D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4010" y="25701"/>
          <a:ext cx="1496291" cy="51538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C14B4362-1F98-12EE-C203-EEB44103B01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380CC8B5-0CD9-A55A-671E-43EA0858BC5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D0BC935-46FF-4306-8847-3995150C0A5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248E7A79-B30C-4F71-84F7-943A5CFEFF4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7ABBDC5C-2865-46E2-BA0C-37250528187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80A87A2-645D-9F79-F883-FB136BD4C8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editAs="oneCell">
    <xdr:from>
      <xdr:col>6</xdr:col>
      <xdr:colOff>1279718</xdr:colOff>
      <xdr:row>0</xdr:row>
      <xdr:rowOff>0</xdr:rowOff>
    </xdr:from>
    <xdr:to>
      <xdr:col>7</xdr:col>
      <xdr:colOff>1325512</xdr:colOff>
      <xdr:row>2</xdr:row>
      <xdr:rowOff>148608</xdr:rowOff>
    </xdr:to>
    <xdr:pic>
      <xdr:nvPicPr>
        <xdr:cNvPr id="3" name="Picture 2">
          <a:extLst>
            <a:ext uri="{FF2B5EF4-FFF2-40B4-BE49-F238E27FC236}">
              <a16:creationId xmlns:a16="http://schemas.microsoft.com/office/drawing/2014/main" id="{DD2274F5-67D1-4C3D-88F3-4E442BE5E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637" y="0"/>
          <a:ext cx="1479665" cy="507076"/>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A07D04B7-3855-5A8A-75A2-FA0384976EC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F005A027-DFE3-4A57-9783-217508F54AB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E23EECD8-4020-4BCF-B5BF-4574EC62D07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FED3E249-672F-4881-BFB0-1821AF3DF2C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ECCA7C9-17A8-B38D-7979-196F44B5E3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editAs="oneCell">
    <xdr:from>
      <xdr:col>6</xdr:col>
      <xdr:colOff>913691</xdr:colOff>
      <xdr:row>0</xdr:row>
      <xdr:rowOff>27858</xdr:rowOff>
    </xdr:from>
    <xdr:to>
      <xdr:col>7</xdr:col>
      <xdr:colOff>1180353</xdr:colOff>
      <xdr:row>3</xdr:row>
      <xdr:rowOff>29221</xdr:rowOff>
    </xdr:to>
    <xdr:pic>
      <xdr:nvPicPr>
        <xdr:cNvPr id="3" name="Picture 2">
          <a:extLst>
            <a:ext uri="{FF2B5EF4-FFF2-40B4-BE49-F238E27FC236}">
              <a16:creationId xmlns:a16="http://schemas.microsoft.com/office/drawing/2014/main" id="{AF5EE2E8-DD5B-45B5-B2B2-70A7E49B11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86191" y="27858"/>
          <a:ext cx="1454727" cy="523702"/>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9C234350-2444-6B1A-9EDA-9B5AB4C3876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BB33C181-5291-A449-7751-F7571AAB79B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1524415-0C86-4101-AD39-9C7BA3229C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12DD4559-B0DF-418E-A1D1-E34D27BC377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F525422B-6E90-4D76-9FE9-B87BD8D0A9A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9A5E33F-E973-7A93-9AB5-6B9B15C81F4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editAs="oneCell">
    <xdr:from>
      <xdr:col>6</xdr:col>
      <xdr:colOff>819640</xdr:colOff>
      <xdr:row>0</xdr:row>
      <xdr:rowOff>25400</xdr:rowOff>
    </xdr:from>
    <xdr:to>
      <xdr:col>7</xdr:col>
      <xdr:colOff>1156663</xdr:colOff>
      <xdr:row>3</xdr:row>
      <xdr:rowOff>799</xdr:rowOff>
    </xdr:to>
    <xdr:pic>
      <xdr:nvPicPr>
        <xdr:cNvPr id="3" name="Picture 2">
          <a:extLst>
            <a:ext uri="{FF2B5EF4-FFF2-40B4-BE49-F238E27FC236}">
              <a16:creationId xmlns:a16="http://schemas.microsoft.com/office/drawing/2014/main" id="{C057CCE8-AE6A-4573-911D-81FDF46B3E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02382" y="25400"/>
          <a:ext cx="1504604" cy="511233"/>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C4B89097-4090-1131-3EAB-72CC9BB11DA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EF7D2B6-2D66-4706-BAA0-17C0B7C0E6E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AE2A7E0B-2959-4DA0-B7AB-86F88BC6CF8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753973E8-8C29-4CE4-BB0F-4F028756362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3315F95-80DF-EE94-BF08-51D9B449E5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editAs="oneCell">
    <xdr:from>
      <xdr:col>6</xdr:col>
      <xdr:colOff>889119</xdr:colOff>
      <xdr:row>0</xdr:row>
      <xdr:rowOff>24683</xdr:rowOff>
    </xdr:from>
    <xdr:to>
      <xdr:col>7</xdr:col>
      <xdr:colOff>1191259</xdr:colOff>
      <xdr:row>2</xdr:row>
      <xdr:rowOff>152807</xdr:rowOff>
    </xdr:to>
    <xdr:pic>
      <xdr:nvPicPr>
        <xdr:cNvPr id="16" name="Picture 2">
          <a:extLst>
            <a:ext uri="{FF2B5EF4-FFF2-40B4-BE49-F238E27FC236}">
              <a16:creationId xmlns:a16="http://schemas.microsoft.com/office/drawing/2014/main" id="{EC206FF4-60FF-4436-B5EE-0BE51994EB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00167" y="24683"/>
          <a:ext cx="1500447" cy="507076"/>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01B2B68E-1BB4-BD43-2E4B-7F72F5C08E6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D971E41B-A8E4-A543-474F-F37EB8C70EB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43A3E846-84DA-4D6D-A039-237E21BD30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67244585-DFFE-4D9E-94D1-F6EF673D95D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7553C99F-AB49-4266-94B9-EADE28AB31D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9021F9-57AE-90D6-1BCD-75E8A6188D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editAs="oneCell">
    <xdr:from>
      <xdr:col>6</xdr:col>
      <xdr:colOff>783609</xdr:colOff>
      <xdr:row>0</xdr:row>
      <xdr:rowOff>28575</xdr:rowOff>
    </xdr:from>
    <xdr:to>
      <xdr:col>7</xdr:col>
      <xdr:colOff>1132804</xdr:colOff>
      <xdr:row>2</xdr:row>
      <xdr:rowOff>152543</xdr:rowOff>
    </xdr:to>
    <xdr:pic>
      <xdr:nvPicPr>
        <xdr:cNvPr id="22" name="Picture 2">
          <a:extLst>
            <a:ext uri="{FF2B5EF4-FFF2-40B4-BE49-F238E27FC236}">
              <a16:creationId xmlns:a16="http://schemas.microsoft.com/office/drawing/2014/main" id="{4B2DCDAD-CE90-4B08-A6F4-2E5F56711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7803" y="28575"/>
          <a:ext cx="1496291" cy="50292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5BBF5AA6-09E4-CEF0-BC4B-B15E25AF64C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1ECE0EEE-5C67-8085-349E-8035BE7BA6D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F9D00859-E5A7-4CCC-870A-27881F4168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54F7EC80-3FD2-48D8-BAA3-BF1B7EE7A9A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C00DC635-1DAD-43F4-BB80-4BE78C95480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684FE2A-7886-0C83-EF42-BDBA8D3DDC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DABE287-C5DE-4D58-AA7A-BA6895E8CE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3168B50A-7D40-4CBE-B1ED-569A328AA2B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474F9947-1E03-4EA3-8E5B-2C237B81CA3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7B6966F-9019-A046-87F2-77D961EBF2F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28</xdr:row>
      <xdr:rowOff>3175</xdr:rowOff>
    </xdr:from>
    <xdr:to>
      <xdr:col>0</xdr:col>
      <xdr:colOff>66675</xdr:colOff>
      <xdr:row>28</xdr:row>
      <xdr:rowOff>105767</xdr:rowOff>
    </xdr:to>
    <xdr:sp macro="" textlink="">
      <xdr:nvSpPr>
        <xdr:cNvPr id="3" name="TextBox 2">
          <a:extLst>
            <a:ext uri="{FF2B5EF4-FFF2-40B4-BE49-F238E27FC236}">
              <a16:creationId xmlns:a16="http://schemas.microsoft.com/office/drawing/2014/main" id="{BD5201BC-3943-119D-DB7B-06E10439A13C}"/>
            </a:ext>
          </a:extLst>
        </xdr:cNvPr>
        <xdr:cNvSpPr txBox="1"/>
      </xdr:nvSpPr>
      <xdr:spPr>
        <a:xfrm>
          <a:off x="3175" y="6137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editAs="oneCell">
    <xdr:from>
      <xdr:col>6</xdr:col>
      <xdr:colOff>642782</xdr:colOff>
      <xdr:row>0</xdr:row>
      <xdr:rowOff>18333</xdr:rowOff>
    </xdr:from>
    <xdr:to>
      <xdr:col>7</xdr:col>
      <xdr:colOff>1063670</xdr:colOff>
      <xdr:row>2</xdr:row>
      <xdr:rowOff>93319</xdr:rowOff>
    </xdr:to>
    <xdr:pic>
      <xdr:nvPicPr>
        <xdr:cNvPr id="4" name="Picture 3">
          <a:extLst>
            <a:ext uri="{FF2B5EF4-FFF2-40B4-BE49-F238E27FC236}">
              <a16:creationId xmlns:a16="http://schemas.microsoft.com/office/drawing/2014/main" id="{6CEF8524-B6D3-4FF0-BE4F-D991892436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0363" y="18333"/>
          <a:ext cx="1496291" cy="51538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99574153-A6A9-E3AA-FA9D-6887E516454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F4D734FB-032A-DDEB-3AC4-93006EBD224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BB680903-7FD2-4612-AD0C-2A35A0B98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90EF92D2-1E41-4CDF-865A-32704240B21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0FA28B55-24E4-4ABE-BBF2-B78E5C21B9B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12257A-B5ED-C82B-B389-BF12345E7C8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F2DEE20-886F-4F08-97B3-7756C57DB8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4D106B61-9D30-46F0-B6FA-67485E5FF49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22AD37A4-E3AE-4B66-9F85-31DB2120B2E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89D6D09-E3BA-00C0-B83C-8D7056D611C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editAs="oneCell">
    <xdr:from>
      <xdr:col>6</xdr:col>
      <xdr:colOff>30371</xdr:colOff>
      <xdr:row>0</xdr:row>
      <xdr:rowOff>20791</xdr:rowOff>
    </xdr:from>
    <xdr:to>
      <xdr:col>7</xdr:col>
      <xdr:colOff>746048</xdr:colOff>
      <xdr:row>2</xdr:row>
      <xdr:rowOff>91621</xdr:rowOff>
    </xdr:to>
    <xdr:pic>
      <xdr:nvPicPr>
        <xdr:cNvPr id="3" name="Picture 2">
          <a:extLst>
            <a:ext uri="{FF2B5EF4-FFF2-40B4-BE49-F238E27FC236}">
              <a16:creationId xmlns:a16="http://schemas.microsoft.com/office/drawing/2014/main" id="{6DAF63D2-A4BA-4913-9F5E-E3064D66B4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2468" y="20791"/>
          <a:ext cx="1483822" cy="511233"/>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0A932163-0E9E-5A69-C988-89E1AA60439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CF305BB5-A248-7B63-9489-6DEADCDCA55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B61D435-5332-4714-8AF4-7ABB6350396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EFBB8316-3844-4926-BA10-0BDED92AE9B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DA917E92-21EA-4F3A-A3B1-DD1E744C18D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11954</xdr:colOff>
      <xdr:row>5</xdr:row>
      <xdr:rowOff>57150</xdr:rowOff>
    </xdr:from>
    <xdr:to>
      <xdr:col>9</xdr:col>
      <xdr:colOff>7243</xdr:colOff>
      <xdr:row>12</xdr:row>
      <xdr:rowOff>9525</xdr:rowOff>
    </xdr:to>
    <xdr:sp macro="" textlink="">
      <xdr:nvSpPr>
        <xdr:cNvPr id="9" name="Rectangle: Top Corners One Rounded and One Snipped 25">
          <a:extLst>
            <a:ext uri="{FF2B5EF4-FFF2-40B4-BE49-F238E27FC236}">
              <a16:creationId xmlns:a16="http://schemas.microsoft.com/office/drawing/2014/main" id="{D385BD55-9007-4966-8451-E3B31A6DBDFE}"/>
            </a:ext>
          </a:extLst>
        </xdr:cNvPr>
        <xdr:cNvSpPr/>
      </xdr:nvSpPr>
      <xdr:spPr>
        <a:xfrm>
          <a:off x="8908304" y="962025"/>
          <a:ext cx="3338564" cy="4257675"/>
        </a:xfrm>
        <a:prstGeom prst="snipRoundRect">
          <a:avLst/>
        </a:prstGeom>
        <a:solidFill>
          <a:srgbClr val="8AD7EE">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47623</xdr:colOff>
      <xdr:row>42</xdr:row>
      <xdr:rowOff>19051</xdr:rowOff>
    </xdr:from>
    <xdr:to>
      <xdr:col>9</xdr:col>
      <xdr:colOff>31703</xdr:colOff>
      <xdr:row>52</xdr:row>
      <xdr:rowOff>9525</xdr:rowOff>
    </xdr:to>
    <xdr:sp macro="" textlink="">
      <xdr:nvSpPr>
        <xdr:cNvPr id="22" name="Rectangle: Top Corners One Rounded and One Snipped 21">
          <a:extLst>
            <a:ext uri="{FF2B5EF4-FFF2-40B4-BE49-F238E27FC236}">
              <a16:creationId xmlns:a16="http://schemas.microsoft.com/office/drawing/2014/main" id="{6C62319B-FAF3-4B4E-840C-23294F5CC769}"/>
            </a:ext>
          </a:extLst>
        </xdr:cNvPr>
        <xdr:cNvSpPr/>
      </xdr:nvSpPr>
      <xdr:spPr>
        <a:xfrm>
          <a:off x="8577790" y="15798801"/>
          <a:ext cx="3338996" cy="6403974"/>
        </a:xfrm>
        <a:prstGeom prst="snipRoundRect">
          <a:avLst/>
        </a:prstGeom>
        <a:solidFill>
          <a:srgbClr val="A5DCD5">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7</xdr:col>
      <xdr:colOff>1538358</xdr:colOff>
      <xdr:row>0</xdr:row>
      <xdr:rowOff>20791</xdr:rowOff>
    </xdr:from>
    <xdr:to>
      <xdr:col>8</xdr:col>
      <xdr:colOff>204074</xdr:colOff>
      <xdr:row>2</xdr:row>
      <xdr:rowOff>117592</xdr:rowOff>
    </xdr:to>
    <xdr:pic>
      <xdr:nvPicPr>
        <xdr:cNvPr id="3" name="Picture 4">
          <a:extLst>
            <a:ext uri="{FF2B5EF4-FFF2-40B4-BE49-F238E27FC236}">
              <a16:creationId xmlns:a16="http://schemas.microsoft.com/office/drawing/2014/main" id="{345BDD3E-6133-45BD-9E6D-A636699DFD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4971" y="20791"/>
          <a:ext cx="1451522" cy="526962"/>
        </a:xfrm>
        <a:prstGeom prst="rect">
          <a:avLst/>
        </a:prstGeom>
      </xdr:spPr>
    </xdr:pic>
    <xdr:clientData/>
  </xdr:twoCellAnchor>
  <xdr:twoCellAnchor>
    <xdr:from>
      <xdr:col>5</xdr:col>
      <xdr:colOff>642935</xdr:colOff>
      <xdr:row>17</xdr:row>
      <xdr:rowOff>26194</xdr:rowOff>
    </xdr:from>
    <xdr:to>
      <xdr:col>9</xdr:col>
      <xdr:colOff>3173</xdr:colOff>
      <xdr:row>25</xdr:row>
      <xdr:rowOff>7144</xdr:rowOff>
    </xdr:to>
    <xdr:sp macro="" textlink="">
      <xdr:nvSpPr>
        <xdr:cNvPr id="18" name="Rectangle: Top Corners One Rounded and One Snipped 17">
          <a:extLst>
            <a:ext uri="{FF2B5EF4-FFF2-40B4-BE49-F238E27FC236}">
              <a16:creationId xmlns:a16="http://schemas.microsoft.com/office/drawing/2014/main" id="{6D72EB2C-506C-971B-8B6A-A5E69D154A28}"/>
            </a:ext>
          </a:extLst>
        </xdr:cNvPr>
        <xdr:cNvSpPr/>
      </xdr:nvSpPr>
      <xdr:spPr>
        <a:xfrm>
          <a:off x="8512966" y="6146007"/>
          <a:ext cx="3360738" cy="4040981"/>
        </a:xfrm>
        <a:prstGeom prst="snipRoundRect">
          <a:avLst/>
        </a:prstGeom>
        <a:solidFill>
          <a:srgbClr val="DAC1DA">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1587</xdr:colOff>
      <xdr:row>29</xdr:row>
      <xdr:rowOff>6350</xdr:rowOff>
    </xdr:from>
    <xdr:to>
      <xdr:col>8</xdr:col>
      <xdr:colOff>225425</xdr:colOff>
      <xdr:row>38</xdr:row>
      <xdr:rowOff>38100</xdr:rowOff>
    </xdr:to>
    <xdr:sp macro="" textlink="">
      <xdr:nvSpPr>
        <xdr:cNvPr id="21" name="Rectangle: Top Corners One Rounded and One Snipped 20">
          <a:extLst>
            <a:ext uri="{FF2B5EF4-FFF2-40B4-BE49-F238E27FC236}">
              <a16:creationId xmlns:a16="http://schemas.microsoft.com/office/drawing/2014/main" id="{110B18FE-A522-C7E9-1BE4-CDCCC1F959A7}"/>
            </a:ext>
          </a:extLst>
        </xdr:cNvPr>
        <xdr:cNvSpPr/>
      </xdr:nvSpPr>
      <xdr:spPr>
        <a:xfrm>
          <a:off x="8602662" y="10140950"/>
          <a:ext cx="3157538" cy="4603750"/>
        </a:xfrm>
        <a:prstGeom prst="snipRoundRect">
          <a:avLst/>
        </a:prstGeom>
        <a:solidFill>
          <a:srgbClr val="80B8CB">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6348</xdr:colOff>
      <xdr:row>56</xdr:row>
      <xdr:rowOff>121708</xdr:rowOff>
    </xdr:from>
    <xdr:to>
      <xdr:col>8</xdr:col>
      <xdr:colOff>240241</xdr:colOff>
      <xdr:row>63</xdr:row>
      <xdr:rowOff>20108</xdr:rowOff>
    </xdr:to>
    <xdr:sp macro="" textlink="">
      <xdr:nvSpPr>
        <xdr:cNvPr id="23" name="Rectangle: Top Corners One Rounded and One Snipped 22">
          <a:extLst>
            <a:ext uri="{FF2B5EF4-FFF2-40B4-BE49-F238E27FC236}">
              <a16:creationId xmlns:a16="http://schemas.microsoft.com/office/drawing/2014/main" id="{B74219E2-17EA-47DD-BE77-E69E34A26A46}"/>
            </a:ext>
          </a:extLst>
        </xdr:cNvPr>
        <xdr:cNvSpPr/>
      </xdr:nvSpPr>
      <xdr:spPr>
        <a:xfrm>
          <a:off x="8536515" y="23256875"/>
          <a:ext cx="3345393" cy="2417233"/>
        </a:xfrm>
        <a:prstGeom prst="snipRoundRect">
          <a:avLst/>
        </a:prstGeom>
        <a:solidFill>
          <a:srgbClr val="E680B4">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8164</xdr:colOff>
      <xdr:row>67</xdr:row>
      <xdr:rowOff>171450</xdr:rowOff>
    </xdr:from>
    <xdr:to>
      <xdr:col>9</xdr:col>
      <xdr:colOff>0</xdr:colOff>
      <xdr:row>75</xdr:row>
      <xdr:rowOff>3174</xdr:rowOff>
    </xdr:to>
    <xdr:sp macro="" textlink="">
      <xdr:nvSpPr>
        <xdr:cNvPr id="24" name="Rectangle: Top Corners One Rounded and One Snipped 23">
          <a:extLst>
            <a:ext uri="{FF2B5EF4-FFF2-40B4-BE49-F238E27FC236}">
              <a16:creationId xmlns:a16="http://schemas.microsoft.com/office/drawing/2014/main" id="{F059478C-0EF1-4AAD-83C6-DB2C3F71CE1A}"/>
            </a:ext>
          </a:extLst>
        </xdr:cNvPr>
        <xdr:cNvSpPr/>
      </xdr:nvSpPr>
      <xdr:spPr>
        <a:xfrm>
          <a:off x="8904514" y="25507950"/>
          <a:ext cx="3335111" cy="3698874"/>
        </a:xfrm>
        <a:prstGeom prst="snipRoundRect">
          <a:avLst/>
        </a:prstGeom>
        <a:solidFill>
          <a:srgbClr val="80B7BC">
            <a:alpha val="14902"/>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9" name="TextBox 58">
          <a:extLst>
            <a:ext uri="{FF2B5EF4-FFF2-40B4-BE49-F238E27FC236}">
              <a16:creationId xmlns:a16="http://schemas.microsoft.com/office/drawing/2014/main" id="{983D8730-6CB9-4602-939F-1931904C18B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5</xdr:col>
      <xdr:colOff>285750</xdr:colOff>
      <xdr:row>5</xdr:row>
      <xdr:rowOff>235742</xdr:rowOff>
    </xdr:from>
    <xdr:to>
      <xdr:col>5</xdr:col>
      <xdr:colOff>514350</xdr:colOff>
      <xdr:row>10</xdr:row>
      <xdr:rowOff>1069392</xdr:rowOff>
    </xdr:to>
    <xdr:sp macro="" textlink="">
      <xdr:nvSpPr>
        <xdr:cNvPr id="2" name="Rectangle 1">
          <a:extLst>
            <a:ext uri="{FF2B5EF4-FFF2-40B4-BE49-F238E27FC236}">
              <a16:creationId xmlns:a16="http://schemas.microsoft.com/office/drawing/2014/main" id="{B81FAB95-45E2-60E3-DA4E-2ED26D0B23A4}"/>
            </a:ext>
          </a:extLst>
        </xdr:cNvPr>
        <xdr:cNvSpPr/>
      </xdr:nvSpPr>
      <xdr:spPr>
        <a:xfrm>
          <a:off x="8155781" y="1128711"/>
          <a:ext cx="228600" cy="3881650"/>
        </a:xfrm>
        <a:prstGeom prst="rect">
          <a:avLst/>
        </a:prstGeom>
        <a:solidFill>
          <a:srgbClr val="8AD7E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285750</xdr:colOff>
      <xdr:row>17</xdr:row>
      <xdr:rowOff>228600</xdr:rowOff>
    </xdr:from>
    <xdr:to>
      <xdr:col>5</xdr:col>
      <xdr:colOff>514350</xdr:colOff>
      <xdr:row>24</xdr:row>
      <xdr:rowOff>19163</xdr:rowOff>
    </xdr:to>
    <xdr:sp macro="" textlink="">
      <xdr:nvSpPr>
        <xdr:cNvPr id="4" name="Rectangle 3">
          <a:extLst>
            <a:ext uri="{FF2B5EF4-FFF2-40B4-BE49-F238E27FC236}">
              <a16:creationId xmlns:a16="http://schemas.microsoft.com/office/drawing/2014/main" id="{4BF6F5C5-05C5-3E65-8371-C3BA92FC5B48}"/>
            </a:ext>
          </a:extLst>
        </xdr:cNvPr>
        <xdr:cNvSpPr/>
      </xdr:nvSpPr>
      <xdr:spPr>
        <a:xfrm>
          <a:off x="8155781" y="6348413"/>
          <a:ext cx="228600" cy="3672000"/>
        </a:xfrm>
        <a:prstGeom prst="rect">
          <a:avLst/>
        </a:prstGeom>
        <a:solidFill>
          <a:srgbClr val="DAC1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280194</xdr:colOff>
      <xdr:row>30</xdr:row>
      <xdr:rowOff>231771</xdr:rowOff>
    </xdr:from>
    <xdr:to>
      <xdr:col>5</xdr:col>
      <xdr:colOff>508794</xdr:colOff>
      <xdr:row>37</xdr:row>
      <xdr:rowOff>12346</xdr:rowOff>
    </xdr:to>
    <xdr:sp macro="" textlink="">
      <xdr:nvSpPr>
        <xdr:cNvPr id="5" name="Rectangle 4">
          <a:extLst>
            <a:ext uri="{FF2B5EF4-FFF2-40B4-BE49-F238E27FC236}">
              <a16:creationId xmlns:a16="http://schemas.microsoft.com/office/drawing/2014/main" id="{5740CC17-0D11-824D-179A-C5FD3DEAB567}"/>
            </a:ext>
          </a:extLst>
        </xdr:cNvPr>
        <xdr:cNvSpPr/>
      </xdr:nvSpPr>
      <xdr:spPr>
        <a:xfrm>
          <a:off x="8150225" y="11340302"/>
          <a:ext cx="228600" cy="3923950"/>
        </a:xfrm>
        <a:prstGeom prst="rect">
          <a:avLst/>
        </a:prstGeom>
        <a:solidFill>
          <a:srgbClr val="80B8C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277813</xdr:colOff>
      <xdr:row>43</xdr:row>
      <xdr:rowOff>7127</xdr:rowOff>
    </xdr:from>
    <xdr:to>
      <xdr:col>5</xdr:col>
      <xdr:colOff>506413</xdr:colOff>
      <xdr:row>50</xdr:row>
      <xdr:rowOff>1006127</xdr:rowOff>
    </xdr:to>
    <xdr:sp macro="" textlink="">
      <xdr:nvSpPr>
        <xdr:cNvPr id="6" name="Rectangle 5">
          <a:extLst>
            <a:ext uri="{FF2B5EF4-FFF2-40B4-BE49-F238E27FC236}">
              <a16:creationId xmlns:a16="http://schemas.microsoft.com/office/drawing/2014/main" id="{4887B83D-CD7B-4EB8-7790-D1327DCA5BBE}"/>
            </a:ext>
          </a:extLst>
        </xdr:cNvPr>
        <xdr:cNvSpPr/>
      </xdr:nvSpPr>
      <xdr:spPr>
        <a:xfrm>
          <a:off x="8147844" y="16425846"/>
          <a:ext cx="228600" cy="4428000"/>
        </a:xfrm>
        <a:prstGeom prst="rect">
          <a:avLst/>
        </a:prstGeom>
        <a:solidFill>
          <a:srgbClr val="A5DCD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281782</xdr:colOff>
      <xdr:row>57</xdr:row>
      <xdr:rowOff>12685</xdr:rowOff>
    </xdr:from>
    <xdr:to>
      <xdr:col>5</xdr:col>
      <xdr:colOff>510382</xdr:colOff>
      <xdr:row>62</xdr:row>
      <xdr:rowOff>9385</xdr:rowOff>
    </xdr:to>
    <xdr:sp macro="" textlink="">
      <xdr:nvSpPr>
        <xdr:cNvPr id="7" name="Rectangle 6">
          <a:extLst>
            <a:ext uri="{FF2B5EF4-FFF2-40B4-BE49-F238E27FC236}">
              <a16:creationId xmlns:a16="http://schemas.microsoft.com/office/drawing/2014/main" id="{BC90DA1A-2958-84DD-1BB1-8253EF824179}"/>
            </a:ext>
          </a:extLst>
        </xdr:cNvPr>
        <xdr:cNvSpPr/>
      </xdr:nvSpPr>
      <xdr:spPr>
        <a:xfrm>
          <a:off x="8151813" y="22229748"/>
          <a:ext cx="228600" cy="2080293"/>
        </a:xfrm>
        <a:prstGeom prst="rect">
          <a:avLst/>
        </a:prstGeom>
        <a:solidFill>
          <a:srgbClr val="E680B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303213</xdr:colOff>
      <xdr:row>69</xdr:row>
      <xdr:rowOff>3135</xdr:rowOff>
    </xdr:from>
    <xdr:to>
      <xdr:col>5</xdr:col>
      <xdr:colOff>531813</xdr:colOff>
      <xdr:row>74</xdr:row>
      <xdr:rowOff>12060</xdr:rowOff>
    </xdr:to>
    <xdr:sp macro="" textlink="">
      <xdr:nvSpPr>
        <xdr:cNvPr id="8" name="Rectangle 7">
          <a:extLst>
            <a:ext uri="{FF2B5EF4-FFF2-40B4-BE49-F238E27FC236}">
              <a16:creationId xmlns:a16="http://schemas.microsoft.com/office/drawing/2014/main" id="{8EDB629B-B2CB-A452-347C-B57B2BA5289B}"/>
            </a:ext>
          </a:extLst>
        </xdr:cNvPr>
        <xdr:cNvSpPr/>
      </xdr:nvSpPr>
      <xdr:spPr>
        <a:xfrm>
          <a:off x="8173244" y="25649198"/>
          <a:ext cx="228600" cy="2985487"/>
        </a:xfrm>
        <a:prstGeom prst="rect">
          <a:avLst/>
        </a:prstGeom>
        <a:solidFill>
          <a:srgbClr val="80B7B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18615</xdr:colOff>
      <xdr:row>12</xdr:row>
      <xdr:rowOff>2325</xdr:rowOff>
    </xdr:from>
    <xdr:to>
      <xdr:col>0</xdr:col>
      <xdr:colOff>1085417</xdr:colOff>
      <xdr:row>13</xdr:row>
      <xdr:rowOff>66519</xdr:rowOff>
    </xdr:to>
    <xdr:grpSp>
      <xdr:nvGrpSpPr>
        <xdr:cNvPr id="17" name="Group 16">
          <a:extLst>
            <a:ext uri="{FF2B5EF4-FFF2-40B4-BE49-F238E27FC236}">
              <a16:creationId xmlns:a16="http://schemas.microsoft.com/office/drawing/2014/main" id="{F0ADC690-6557-F668-5B81-D76A9F79F2C3}"/>
            </a:ext>
          </a:extLst>
        </xdr:cNvPr>
        <xdr:cNvGrpSpPr/>
      </xdr:nvGrpSpPr>
      <xdr:grpSpPr>
        <a:xfrm>
          <a:off x="18615" y="4682890"/>
          <a:ext cx="1066802" cy="269032"/>
          <a:chOff x="-4343083" y="4789741"/>
          <a:chExt cx="1070365" cy="276225"/>
        </a:xfrm>
      </xdr:grpSpPr>
      <xdr:sp macro="" textlink="">
        <xdr:nvSpPr>
          <xdr:cNvPr id="30" name="Flowchart: Connector 29">
            <a:extLst>
              <a:ext uri="{FF2B5EF4-FFF2-40B4-BE49-F238E27FC236}">
                <a16:creationId xmlns:a16="http://schemas.microsoft.com/office/drawing/2014/main" id="{FE80E823-FD3B-4B16-ADB2-42ADDF15DE62}"/>
              </a:ext>
            </a:extLst>
          </xdr:cNvPr>
          <xdr:cNvSpPr>
            <a:spLocks/>
          </xdr:cNvSpPr>
        </xdr:nvSpPr>
        <xdr:spPr>
          <a:xfrm>
            <a:off x="-4343083" y="4823503"/>
            <a:ext cx="173832" cy="172983"/>
          </a:xfrm>
          <a:prstGeom prst="flowChartConnector">
            <a:avLst/>
          </a:prstGeom>
          <a:solidFill>
            <a:srgbClr val="14AFD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12" name="TextBox 11">
            <a:extLst>
              <a:ext uri="{FF2B5EF4-FFF2-40B4-BE49-F238E27FC236}">
                <a16:creationId xmlns:a16="http://schemas.microsoft.com/office/drawing/2014/main" id="{C09543CD-7EAE-3061-6704-9C8073FE0A40}"/>
              </a:ext>
            </a:extLst>
          </xdr:cNvPr>
          <xdr:cNvSpPr txBox="1"/>
        </xdr:nvSpPr>
        <xdr:spPr>
          <a:xfrm>
            <a:off x="-4196643" y="4789741"/>
            <a:ext cx="9239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1006190</xdr:colOff>
      <xdr:row>12</xdr:row>
      <xdr:rowOff>12627</xdr:rowOff>
    </xdr:from>
    <xdr:to>
      <xdr:col>0</xdr:col>
      <xdr:colOff>2235412</xdr:colOff>
      <xdr:row>13</xdr:row>
      <xdr:rowOff>66519</xdr:rowOff>
    </xdr:to>
    <xdr:grpSp>
      <xdr:nvGrpSpPr>
        <xdr:cNvPr id="16" name="Group 15">
          <a:extLst>
            <a:ext uri="{FF2B5EF4-FFF2-40B4-BE49-F238E27FC236}">
              <a16:creationId xmlns:a16="http://schemas.microsoft.com/office/drawing/2014/main" id="{6D489CB8-0C87-2863-684C-C18FEDF1E1C4}"/>
            </a:ext>
          </a:extLst>
        </xdr:cNvPr>
        <xdr:cNvGrpSpPr/>
      </xdr:nvGrpSpPr>
      <xdr:grpSpPr>
        <a:xfrm>
          <a:off x="1006190" y="4693192"/>
          <a:ext cx="1229222" cy="258730"/>
          <a:chOff x="958850" y="5236672"/>
          <a:chExt cx="1238132" cy="279400"/>
        </a:xfrm>
      </xdr:grpSpPr>
      <xdr:sp macro="" textlink="">
        <xdr:nvSpPr>
          <xdr:cNvPr id="31" name="Flowchart: Connector 30">
            <a:extLst>
              <a:ext uri="{FF2B5EF4-FFF2-40B4-BE49-F238E27FC236}">
                <a16:creationId xmlns:a16="http://schemas.microsoft.com/office/drawing/2014/main" id="{5CFB3BC5-C77B-2C85-72B0-376C7CD412CE}"/>
              </a:ext>
            </a:extLst>
          </xdr:cNvPr>
          <xdr:cNvSpPr>
            <a:spLocks/>
          </xdr:cNvSpPr>
        </xdr:nvSpPr>
        <xdr:spPr>
          <a:xfrm>
            <a:off x="958850" y="5249450"/>
            <a:ext cx="172800" cy="180000"/>
          </a:xfrm>
          <a:prstGeom prst="flowChartConnector">
            <a:avLst/>
          </a:prstGeom>
          <a:noFill/>
          <a:ln w="9525">
            <a:solidFill>
              <a:srgbClr val="8AD7EE"/>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TextBox 12">
            <a:extLst>
              <a:ext uri="{FF2B5EF4-FFF2-40B4-BE49-F238E27FC236}">
                <a16:creationId xmlns:a16="http://schemas.microsoft.com/office/drawing/2014/main" id="{C8F09885-368B-F6AD-1FBE-7EEFF6E710BC}"/>
              </a:ext>
            </a:extLst>
          </xdr:cNvPr>
          <xdr:cNvSpPr txBox="1"/>
        </xdr:nvSpPr>
        <xdr:spPr>
          <a:xfrm>
            <a:off x="1111132" y="5236672"/>
            <a:ext cx="108585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2265722</xdr:colOff>
      <xdr:row>12</xdr:row>
      <xdr:rowOff>8575</xdr:rowOff>
    </xdr:from>
    <xdr:to>
      <xdr:col>1</xdr:col>
      <xdr:colOff>307260</xdr:colOff>
      <xdr:row>13</xdr:row>
      <xdr:rowOff>69694</xdr:rowOff>
    </xdr:to>
    <xdr:grpSp>
      <xdr:nvGrpSpPr>
        <xdr:cNvPr id="15" name="Group 14">
          <a:extLst>
            <a:ext uri="{FF2B5EF4-FFF2-40B4-BE49-F238E27FC236}">
              <a16:creationId xmlns:a16="http://schemas.microsoft.com/office/drawing/2014/main" id="{BB273265-8641-1692-C573-79523966E7B8}"/>
            </a:ext>
          </a:extLst>
        </xdr:cNvPr>
        <xdr:cNvGrpSpPr/>
      </xdr:nvGrpSpPr>
      <xdr:grpSpPr>
        <a:xfrm>
          <a:off x="2265722" y="4689140"/>
          <a:ext cx="1267748" cy="265957"/>
          <a:chOff x="2495550" y="5187335"/>
          <a:chExt cx="1199497" cy="279102"/>
        </a:xfrm>
      </xdr:grpSpPr>
      <xdr:sp macro="" textlink="">
        <xdr:nvSpPr>
          <xdr:cNvPr id="32" name="Flowchart: Connector 31">
            <a:extLst>
              <a:ext uri="{FF2B5EF4-FFF2-40B4-BE49-F238E27FC236}">
                <a16:creationId xmlns:a16="http://schemas.microsoft.com/office/drawing/2014/main" id="{27941F57-EF29-5659-3E0F-2482D03F120A}"/>
              </a:ext>
            </a:extLst>
          </xdr:cNvPr>
          <xdr:cNvSpPr>
            <a:spLocks/>
          </xdr:cNvSpPr>
        </xdr:nvSpPr>
        <xdr:spPr>
          <a:xfrm>
            <a:off x="2495550" y="5209785"/>
            <a:ext cx="172800" cy="186703"/>
          </a:xfrm>
          <a:prstGeom prst="flowChartConnector">
            <a:avLst/>
          </a:prstGeom>
          <a:solidFill>
            <a:srgbClr val="C4EBF6"/>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4" name="TextBox 13">
            <a:extLst>
              <a:ext uri="{FF2B5EF4-FFF2-40B4-BE49-F238E27FC236}">
                <a16:creationId xmlns:a16="http://schemas.microsoft.com/office/drawing/2014/main" id="{4FB45BEE-F76F-0BD3-A43F-EFC018B0BC6B}"/>
              </a:ext>
            </a:extLst>
          </xdr:cNvPr>
          <xdr:cNvSpPr txBox="1"/>
        </xdr:nvSpPr>
        <xdr:spPr>
          <a:xfrm>
            <a:off x="2625977" y="5187335"/>
            <a:ext cx="1069070" cy="279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15875</xdr:colOff>
      <xdr:row>25</xdr:row>
      <xdr:rowOff>84</xdr:rowOff>
    </xdr:from>
    <xdr:to>
      <xdr:col>0</xdr:col>
      <xdr:colOff>920878</xdr:colOff>
      <xdr:row>26</xdr:row>
      <xdr:rowOff>66492</xdr:rowOff>
    </xdr:to>
    <xdr:grpSp>
      <xdr:nvGrpSpPr>
        <xdr:cNvPr id="61" name="Group 60">
          <a:extLst>
            <a:ext uri="{FF2B5EF4-FFF2-40B4-BE49-F238E27FC236}">
              <a16:creationId xmlns:a16="http://schemas.microsoft.com/office/drawing/2014/main" id="{21F1CB63-CBEC-CDAC-14EB-672A08AAF0A0}"/>
            </a:ext>
          </a:extLst>
        </xdr:cNvPr>
        <xdr:cNvGrpSpPr/>
      </xdr:nvGrpSpPr>
      <xdr:grpSpPr>
        <a:xfrm>
          <a:off x="15875" y="9832342"/>
          <a:ext cx="905003" cy="271247"/>
          <a:chOff x="15875" y="9344127"/>
          <a:chExt cx="904875" cy="282475"/>
        </a:xfrm>
      </xdr:grpSpPr>
      <xdr:sp macro="" textlink="">
        <xdr:nvSpPr>
          <xdr:cNvPr id="36" name="Flowchart: Connector 35">
            <a:extLst>
              <a:ext uri="{FF2B5EF4-FFF2-40B4-BE49-F238E27FC236}">
                <a16:creationId xmlns:a16="http://schemas.microsoft.com/office/drawing/2014/main" id="{8F24B965-A95A-0598-5112-10096F9A0718}"/>
              </a:ext>
            </a:extLst>
          </xdr:cNvPr>
          <xdr:cNvSpPr>
            <a:spLocks noChangeAspect="1"/>
          </xdr:cNvSpPr>
        </xdr:nvSpPr>
        <xdr:spPr>
          <a:xfrm>
            <a:off x="15875" y="9401166"/>
            <a:ext cx="172800" cy="169625"/>
          </a:xfrm>
          <a:prstGeom prst="flowChartConnector">
            <a:avLst/>
          </a:prstGeom>
          <a:solidFill>
            <a:srgbClr val="B482B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26" name="TextBox 25">
            <a:extLst>
              <a:ext uri="{FF2B5EF4-FFF2-40B4-BE49-F238E27FC236}">
                <a16:creationId xmlns:a16="http://schemas.microsoft.com/office/drawing/2014/main" id="{2479C5D0-0C25-7F6B-F3B9-510BE7791D86}"/>
              </a:ext>
            </a:extLst>
          </xdr:cNvPr>
          <xdr:cNvSpPr txBox="1"/>
        </xdr:nvSpPr>
        <xdr:spPr>
          <a:xfrm>
            <a:off x="152024" y="9344127"/>
            <a:ext cx="768726" cy="28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949325</xdr:colOff>
      <xdr:row>25</xdr:row>
      <xdr:rowOff>6350</xdr:rowOff>
    </xdr:from>
    <xdr:to>
      <xdr:col>0</xdr:col>
      <xdr:colOff>2145226</xdr:colOff>
      <xdr:row>26</xdr:row>
      <xdr:rowOff>60242</xdr:rowOff>
    </xdr:to>
    <xdr:grpSp>
      <xdr:nvGrpSpPr>
        <xdr:cNvPr id="60" name="Group 59">
          <a:extLst>
            <a:ext uri="{FF2B5EF4-FFF2-40B4-BE49-F238E27FC236}">
              <a16:creationId xmlns:a16="http://schemas.microsoft.com/office/drawing/2014/main" id="{EC0226E9-F5B9-930E-BC6C-A1213E114CA1}"/>
            </a:ext>
          </a:extLst>
        </xdr:cNvPr>
        <xdr:cNvGrpSpPr/>
      </xdr:nvGrpSpPr>
      <xdr:grpSpPr>
        <a:xfrm>
          <a:off x="949325" y="9838608"/>
          <a:ext cx="1195901" cy="258731"/>
          <a:chOff x="949325" y="9350375"/>
          <a:chExt cx="1195901" cy="272967"/>
        </a:xfrm>
      </xdr:grpSpPr>
      <xdr:sp macro="" textlink="">
        <xdr:nvSpPr>
          <xdr:cNvPr id="37" name="Flowchart: Connector 36">
            <a:extLst>
              <a:ext uri="{FF2B5EF4-FFF2-40B4-BE49-F238E27FC236}">
                <a16:creationId xmlns:a16="http://schemas.microsoft.com/office/drawing/2014/main" id="{04566862-6BF8-968C-5CC0-2D1B4EA5CF72}"/>
              </a:ext>
            </a:extLst>
          </xdr:cNvPr>
          <xdr:cNvSpPr>
            <a:spLocks/>
          </xdr:cNvSpPr>
        </xdr:nvSpPr>
        <xdr:spPr>
          <a:xfrm>
            <a:off x="949325" y="9382124"/>
            <a:ext cx="172800" cy="183175"/>
          </a:xfrm>
          <a:prstGeom prst="flowChartConnector">
            <a:avLst/>
          </a:prstGeom>
          <a:noFill/>
          <a:ln w="9525">
            <a:solidFill>
              <a:srgbClr val="DAC1D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8" name="TextBox 27">
            <a:extLst>
              <a:ext uri="{FF2B5EF4-FFF2-40B4-BE49-F238E27FC236}">
                <a16:creationId xmlns:a16="http://schemas.microsoft.com/office/drawing/2014/main" id="{A67D5916-05D9-49A1-AA39-C596FF4FBD42}"/>
              </a:ext>
            </a:extLst>
          </xdr:cNvPr>
          <xdr:cNvSpPr txBox="1"/>
        </xdr:nvSpPr>
        <xdr:spPr>
          <a:xfrm>
            <a:off x="1066800" y="9350375"/>
            <a:ext cx="1078426" cy="272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2124075</xdr:colOff>
      <xdr:row>25</xdr:row>
      <xdr:rowOff>6350</xdr:rowOff>
    </xdr:from>
    <xdr:to>
      <xdr:col>0</xdr:col>
      <xdr:colOff>3304853</xdr:colOff>
      <xdr:row>26</xdr:row>
      <xdr:rowOff>63500</xdr:rowOff>
    </xdr:to>
    <xdr:grpSp>
      <xdr:nvGrpSpPr>
        <xdr:cNvPr id="42" name="Group 41">
          <a:extLst>
            <a:ext uri="{FF2B5EF4-FFF2-40B4-BE49-F238E27FC236}">
              <a16:creationId xmlns:a16="http://schemas.microsoft.com/office/drawing/2014/main" id="{B4C2D3D7-8CC7-3F5B-BDA8-FB2E631905AC}"/>
            </a:ext>
          </a:extLst>
        </xdr:cNvPr>
        <xdr:cNvGrpSpPr/>
      </xdr:nvGrpSpPr>
      <xdr:grpSpPr>
        <a:xfrm>
          <a:off x="2124075" y="9838608"/>
          <a:ext cx="1104578" cy="261989"/>
          <a:chOff x="2124075" y="9350375"/>
          <a:chExt cx="1180778" cy="276225"/>
        </a:xfrm>
      </xdr:grpSpPr>
      <xdr:sp macro="" textlink="">
        <xdr:nvSpPr>
          <xdr:cNvPr id="38" name="Flowchart: Connector 37">
            <a:extLst>
              <a:ext uri="{FF2B5EF4-FFF2-40B4-BE49-F238E27FC236}">
                <a16:creationId xmlns:a16="http://schemas.microsoft.com/office/drawing/2014/main" id="{3B809363-52B6-9376-1B76-C6272643D635}"/>
              </a:ext>
            </a:extLst>
          </xdr:cNvPr>
          <xdr:cNvSpPr>
            <a:spLocks/>
          </xdr:cNvSpPr>
        </xdr:nvSpPr>
        <xdr:spPr>
          <a:xfrm>
            <a:off x="2124075" y="9391650"/>
            <a:ext cx="172800" cy="179025"/>
          </a:xfrm>
          <a:prstGeom prst="flowChartConnector">
            <a:avLst/>
          </a:prstGeom>
          <a:solidFill>
            <a:srgbClr val="ECE0EC"/>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9" name="TextBox 28">
            <a:extLst>
              <a:ext uri="{FF2B5EF4-FFF2-40B4-BE49-F238E27FC236}">
                <a16:creationId xmlns:a16="http://schemas.microsoft.com/office/drawing/2014/main" id="{E64C0E37-5EDF-4216-A6C6-AB30F26B41B4}"/>
              </a:ext>
            </a:extLst>
          </xdr:cNvPr>
          <xdr:cNvSpPr txBox="1"/>
        </xdr:nvSpPr>
        <xdr:spPr>
          <a:xfrm>
            <a:off x="2235200" y="9350375"/>
            <a:ext cx="1069653"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0</xdr:colOff>
      <xdr:row>37</xdr:row>
      <xdr:rowOff>177800</xdr:rowOff>
    </xdr:from>
    <xdr:to>
      <xdr:col>0</xdr:col>
      <xdr:colOff>876307</xdr:colOff>
      <xdr:row>39</xdr:row>
      <xdr:rowOff>66408</xdr:rowOff>
    </xdr:to>
    <xdr:grpSp>
      <xdr:nvGrpSpPr>
        <xdr:cNvPr id="71" name="Group 70">
          <a:extLst>
            <a:ext uri="{FF2B5EF4-FFF2-40B4-BE49-F238E27FC236}">
              <a16:creationId xmlns:a16="http://schemas.microsoft.com/office/drawing/2014/main" id="{2B90E50B-2689-4535-FEE7-170D11689F65}"/>
            </a:ext>
          </a:extLst>
        </xdr:cNvPr>
        <xdr:cNvGrpSpPr/>
      </xdr:nvGrpSpPr>
      <xdr:grpSpPr>
        <a:xfrm>
          <a:off x="0" y="15161752"/>
          <a:ext cx="876307" cy="277801"/>
          <a:chOff x="0" y="14503400"/>
          <a:chExt cx="876307" cy="288658"/>
        </a:xfrm>
      </xdr:grpSpPr>
      <xdr:sp macro="" textlink="">
        <xdr:nvSpPr>
          <xdr:cNvPr id="40" name="Flowchart: Connector 39">
            <a:extLst>
              <a:ext uri="{FF2B5EF4-FFF2-40B4-BE49-F238E27FC236}">
                <a16:creationId xmlns:a16="http://schemas.microsoft.com/office/drawing/2014/main" id="{E0260BBB-6002-B2DC-4F10-3577AB994270}"/>
              </a:ext>
            </a:extLst>
          </xdr:cNvPr>
          <xdr:cNvSpPr>
            <a:spLocks noChangeAspect="1"/>
          </xdr:cNvSpPr>
        </xdr:nvSpPr>
        <xdr:spPr>
          <a:xfrm>
            <a:off x="0" y="14544666"/>
            <a:ext cx="172800" cy="172800"/>
          </a:xfrm>
          <a:prstGeom prst="flowChartConnector">
            <a:avLst/>
          </a:prstGeom>
          <a:solidFill>
            <a:srgbClr val="00709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66" name="TextBox 65">
            <a:extLst>
              <a:ext uri="{FF2B5EF4-FFF2-40B4-BE49-F238E27FC236}">
                <a16:creationId xmlns:a16="http://schemas.microsoft.com/office/drawing/2014/main" id="{662568E9-8B62-4AA8-B186-3FBB29B1FC40}"/>
              </a:ext>
            </a:extLst>
          </xdr:cNvPr>
          <xdr:cNvSpPr txBox="1"/>
        </xdr:nvSpPr>
        <xdr:spPr>
          <a:xfrm>
            <a:off x="101600" y="14503400"/>
            <a:ext cx="774707" cy="288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933450</xdr:colOff>
      <xdr:row>37</xdr:row>
      <xdr:rowOff>177800</xdr:rowOff>
    </xdr:from>
    <xdr:to>
      <xdr:col>0</xdr:col>
      <xdr:colOff>2132838</xdr:colOff>
      <xdr:row>39</xdr:row>
      <xdr:rowOff>47542</xdr:rowOff>
    </xdr:to>
    <xdr:grpSp>
      <xdr:nvGrpSpPr>
        <xdr:cNvPr id="70" name="Group 69">
          <a:extLst>
            <a:ext uri="{FF2B5EF4-FFF2-40B4-BE49-F238E27FC236}">
              <a16:creationId xmlns:a16="http://schemas.microsoft.com/office/drawing/2014/main" id="{FCAEF13D-2FE0-E69B-FF40-CD10090E810F}"/>
            </a:ext>
          </a:extLst>
        </xdr:cNvPr>
        <xdr:cNvGrpSpPr/>
      </xdr:nvGrpSpPr>
      <xdr:grpSpPr>
        <a:xfrm>
          <a:off x="933450" y="15161752"/>
          <a:ext cx="1199388" cy="258935"/>
          <a:chOff x="933450" y="14503400"/>
          <a:chExt cx="1199388" cy="269792"/>
        </a:xfrm>
      </xdr:grpSpPr>
      <xdr:sp macro="" textlink="">
        <xdr:nvSpPr>
          <xdr:cNvPr id="41" name="Flowchart: Connector 40">
            <a:extLst>
              <a:ext uri="{FF2B5EF4-FFF2-40B4-BE49-F238E27FC236}">
                <a16:creationId xmlns:a16="http://schemas.microsoft.com/office/drawing/2014/main" id="{A672F67F-4071-9793-06E9-87C9DEEC70FD}"/>
              </a:ext>
            </a:extLst>
          </xdr:cNvPr>
          <xdr:cNvSpPr>
            <a:spLocks/>
          </xdr:cNvSpPr>
        </xdr:nvSpPr>
        <xdr:spPr>
          <a:xfrm>
            <a:off x="933450" y="14535149"/>
            <a:ext cx="172800" cy="183175"/>
          </a:xfrm>
          <a:prstGeom prst="flowChartConnector">
            <a:avLst/>
          </a:prstGeom>
          <a:noFill/>
          <a:ln w="9525">
            <a:solidFill>
              <a:srgbClr val="80B8CB"/>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7" name="TextBox 66">
            <a:extLst>
              <a:ext uri="{FF2B5EF4-FFF2-40B4-BE49-F238E27FC236}">
                <a16:creationId xmlns:a16="http://schemas.microsoft.com/office/drawing/2014/main" id="{D615FC4E-8CDA-45FC-B3E7-6A295CBA9ED7}"/>
              </a:ext>
            </a:extLst>
          </xdr:cNvPr>
          <xdr:cNvSpPr txBox="1"/>
        </xdr:nvSpPr>
        <xdr:spPr>
          <a:xfrm>
            <a:off x="1057275" y="14503400"/>
            <a:ext cx="1075563" cy="26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2105031</xdr:colOff>
      <xdr:row>37</xdr:row>
      <xdr:rowOff>171441</xdr:rowOff>
    </xdr:from>
    <xdr:to>
      <xdr:col>1</xdr:col>
      <xdr:colOff>30428</xdr:colOff>
      <xdr:row>39</xdr:row>
      <xdr:rowOff>47660</xdr:rowOff>
    </xdr:to>
    <xdr:grpSp>
      <xdr:nvGrpSpPr>
        <xdr:cNvPr id="34" name="Group 33">
          <a:extLst>
            <a:ext uri="{FF2B5EF4-FFF2-40B4-BE49-F238E27FC236}">
              <a16:creationId xmlns:a16="http://schemas.microsoft.com/office/drawing/2014/main" id="{D23F9953-EF85-886C-9282-558AE05DA4F1}"/>
            </a:ext>
          </a:extLst>
        </xdr:cNvPr>
        <xdr:cNvGrpSpPr/>
      </xdr:nvGrpSpPr>
      <xdr:grpSpPr>
        <a:xfrm>
          <a:off x="2105031" y="15155393"/>
          <a:ext cx="1151607" cy="265412"/>
          <a:chOff x="2105024" y="15083708"/>
          <a:chExt cx="1148358" cy="275611"/>
        </a:xfrm>
      </xdr:grpSpPr>
      <xdr:sp macro="" textlink="">
        <xdr:nvSpPr>
          <xdr:cNvPr id="43" name="Flowchart: Connector 42">
            <a:extLst>
              <a:ext uri="{FF2B5EF4-FFF2-40B4-BE49-F238E27FC236}">
                <a16:creationId xmlns:a16="http://schemas.microsoft.com/office/drawing/2014/main" id="{5C9A9A96-485A-17C6-C53E-AF272E11CBC1}"/>
              </a:ext>
            </a:extLst>
          </xdr:cNvPr>
          <xdr:cNvSpPr>
            <a:spLocks/>
          </xdr:cNvSpPr>
        </xdr:nvSpPr>
        <xdr:spPr>
          <a:xfrm>
            <a:off x="2105024" y="15124789"/>
            <a:ext cx="172800" cy="181790"/>
          </a:xfrm>
          <a:prstGeom prst="flowChartConnector">
            <a:avLst/>
          </a:prstGeom>
          <a:solidFill>
            <a:srgbClr val="BFDBE5"/>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8" name="TextBox 67">
            <a:extLst>
              <a:ext uri="{FF2B5EF4-FFF2-40B4-BE49-F238E27FC236}">
                <a16:creationId xmlns:a16="http://schemas.microsoft.com/office/drawing/2014/main" id="{6F2CB739-AF42-466C-8945-0CE153D354FA}"/>
              </a:ext>
            </a:extLst>
          </xdr:cNvPr>
          <xdr:cNvSpPr txBox="1"/>
        </xdr:nvSpPr>
        <xdr:spPr>
          <a:xfrm>
            <a:off x="2221234" y="15083708"/>
            <a:ext cx="1032148" cy="275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30726</xdr:colOff>
      <xdr:row>52</xdr:row>
      <xdr:rowOff>0</xdr:rowOff>
    </xdr:from>
    <xdr:to>
      <xdr:col>0</xdr:col>
      <xdr:colOff>894333</xdr:colOff>
      <xdr:row>53</xdr:row>
      <xdr:rowOff>66408</xdr:rowOff>
    </xdr:to>
    <xdr:grpSp>
      <xdr:nvGrpSpPr>
        <xdr:cNvPr id="25" name="Group 24">
          <a:extLst>
            <a:ext uri="{FF2B5EF4-FFF2-40B4-BE49-F238E27FC236}">
              <a16:creationId xmlns:a16="http://schemas.microsoft.com/office/drawing/2014/main" id="{F7F1B0C0-8F4C-5E3E-8DC4-D5C7053B0F67}"/>
            </a:ext>
          </a:extLst>
        </xdr:cNvPr>
        <xdr:cNvGrpSpPr/>
      </xdr:nvGrpSpPr>
      <xdr:grpSpPr>
        <a:xfrm>
          <a:off x="30726" y="22327419"/>
          <a:ext cx="863607" cy="271247"/>
          <a:chOff x="122903" y="22276210"/>
          <a:chExt cx="857257" cy="281488"/>
        </a:xfrm>
      </xdr:grpSpPr>
      <xdr:sp macro="" textlink="">
        <xdr:nvSpPr>
          <xdr:cNvPr id="47" name="Flowchart: Connector 46">
            <a:extLst>
              <a:ext uri="{FF2B5EF4-FFF2-40B4-BE49-F238E27FC236}">
                <a16:creationId xmlns:a16="http://schemas.microsoft.com/office/drawing/2014/main" id="{E6B4C77F-0ED0-4DB3-D059-846C5AE31131}"/>
              </a:ext>
            </a:extLst>
          </xdr:cNvPr>
          <xdr:cNvSpPr>
            <a:spLocks/>
          </xdr:cNvSpPr>
        </xdr:nvSpPr>
        <xdr:spPr>
          <a:xfrm>
            <a:off x="122903" y="22313355"/>
            <a:ext cx="172800" cy="180000"/>
          </a:xfrm>
          <a:prstGeom prst="flowChartConnector">
            <a:avLst/>
          </a:prstGeom>
          <a:solidFill>
            <a:srgbClr val="4BB9A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72" name="TextBox 71">
            <a:extLst>
              <a:ext uri="{FF2B5EF4-FFF2-40B4-BE49-F238E27FC236}">
                <a16:creationId xmlns:a16="http://schemas.microsoft.com/office/drawing/2014/main" id="{CCF6451A-6CF5-40A9-A015-63188BD43C1E}"/>
              </a:ext>
            </a:extLst>
          </xdr:cNvPr>
          <xdr:cNvSpPr txBox="1"/>
        </xdr:nvSpPr>
        <xdr:spPr>
          <a:xfrm>
            <a:off x="220281" y="22276210"/>
            <a:ext cx="763054" cy="284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904158</xdr:colOff>
      <xdr:row>52</xdr:row>
      <xdr:rowOff>0</xdr:rowOff>
    </xdr:from>
    <xdr:to>
      <xdr:col>0</xdr:col>
      <xdr:colOff>2106721</xdr:colOff>
      <xdr:row>53</xdr:row>
      <xdr:rowOff>47542</xdr:rowOff>
    </xdr:to>
    <xdr:grpSp>
      <xdr:nvGrpSpPr>
        <xdr:cNvPr id="27" name="Group 26">
          <a:extLst>
            <a:ext uri="{FF2B5EF4-FFF2-40B4-BE49-F238E27FC236}">
              <a16:creationId xmlns:a16="http://schemas.microsoft.com/office/drawing/2014/main" id="{184F41F0-69DB-ACEE-6334-216E92324F09}"/>
            </a:ext>
          </a:extLst>
        </xdr:cNvPr>
        <xdr:cNvGrpSpPr/>
      </xdr:nvGrpSpPr>
      <xdr:grpSpPr>
        <a:xfrm>
          <a:off x="904158" y="22327419"/>
          <a:ext cx="1202563" cy="252381"/>
          <a:chOff x="1037303" y="22276210"/>
          <a:chExt cx="1199388" cy="262622"/>
        </a:xfrm>
      </xdr:grpSpPr>
      <xdr:sp macro="" textlink="">
        <xdr:nvSpPr>
          <xdr:cNvPr id="48" name="Flowchart: Connector 47">
            <a:extLst>
              <a:ext uri="{FF2B5EF4-FFF2-40B4-BE49-F238E27FC236}">
                <a16:creationId xmlns:a16="http://schemas.microsoft.com/office/drawing/2014/main" id="{D2812493-2C71-BA4D-444F-32D124A77EEE}"/>
              </a:ext>
            </a:extLst>
          </xdr:cNvPr>
          <xdr:cNvSpPr>
            <a:spLocks/>
          </xdr:cNvSpPr>
        </xdr:nvSpPr>
        <xdr:spPr>
          <a:xfrm>
            <a:off x="1037303" y="22297843"/>
            <a:ext cx="174183" cy="178476"/>
          </a:xfrm>
          <a:prstGeom prst="flowChartConnector">
            <a:avLst/>
          </a:prstGeom>
          <a:noFill/>
          <a:ln w="9525">
            <a:solidFill>
              <a:srgbClr val="A5DCD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73" name="TextBox 72">
            <a:extLst>
              <a:ext uri="{FF2B5EF4-FFF2-40B4-BE49-F238E27FC236}">
                <a16:creationId xmlns:a16="http://schemas.microsoft.com/office/drawing/2014/main" id="{B756B673-A485-4F57-9055-65A49A668547}"/>
              </a:ext>
            </a:extLst>
          </xdr:cNvPr>
          <xdr:cNvSpPr txBox="1"/>
        </xdr:nvSpPr>
        <xdr:spPr>
          <a:xfrm>
            <a:off x="1152493" y="22276210"/>
            <a:ext cx="1087373" cy="265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19050</xdr:colOff>
      <xdr:row>63</xdr:row>
      <xdr:rowOff>26877</xdr:rowOff>
    </xdr:from>
    <xdr:to>
      <xdr:col>0</xdr:col>
      <xdr:colOff>191082</xdr:colOff>
      <xdr:row>63</xdr:row>
      <xdr:rowOff>199572</xdr:rowOff>
    </xdr:to>
    <xdr:sp macro="" textlink="">
      <xdr:nvSpPr>
        <xdr:cNvPr id="52" name="Flowchart: Connector 51">
          <a:extLst>
            <a:ext uri="{FF2B5EF4-FFF2-40B4-BE49-F238E27FC236}">
              <a16:creationId xmlns:a16="http://schemas.microsoft.com/office/drawing/2014/main" id="{13FEF207-4003-CBCE-086C-5831DD5AF7F1}"/>
            </a:ext>
          </a:extLst>
        </xdr:cNvPr>
        <xdr:cNvSpPr>
          <a:spLocks noChangeAspect="1"/>
        </xdr:cNvSpPr>
      </xdr:nvSpPr>
      <xdr:spPr>
        <a:xfrm>
          <a:off x="19050" y="23801277"/>
          <a:ext cx="172032" cy="172695"/>
        </a:xfrm>
        <a:prstGeom prst="flowChartConnector">
          <a:avLst/>
        </a:prstGeom>
        <a:solidFill>
          <a:srgbClr val="CD006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clientData/>
  </xdr:twoCellAnchor>
  <xdr:twoCellAnchor>
    <xdr:from>
      <xdr:col>0</xdr:col>
      <xdr:colOff>113877</xdr:colOff>
      <xdr:row>62</xdr:row>
      <xdr:rowOff>164393</xdr:rowOff>
    </xdr:from>
    <xdr:to>
      <xdr:col>0</xdr:col>
      <xdr:colOff>888679</xdr:colOff>
      <xdr:row>64</xdr:row>
      <xdr:rowOff>50532</xdr:rowOff>
    </xdr:to>
    <xdr:sp macro="" textlink="">
      <xdr:nvSpPr>
        <xdr:cNvPr id="78" name="TextBox 77">
          <a:extLst>
            <a:ext uri="{FF2B5EF4-FFF2-40B4-BE49-F238E27FC236}">
              <a16:creationId xmlns:a16="http://schemas.microsoft.com/office/drawing/2014/main" id="{73DDFB4D-E7C7-45E6-9348-9B601C16160F}"/>
            </a:ext>
          </a:extLst>
        </xdr:cNvPr>
        <xdr:cNvSpPr txBox="1"/>
      </xdr:nvSpPr>
      <xdr:spPr>
        <a:xfrm>
          <a:off x="113877" y="23757818"/>
          <a:ext cx="774802" cy="286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clientData/>
  </xdr:twoCellAnchor>
  <xdr:twoCellAnchor>
    <xdr:from>
      <xdr:col>0</xdr:col>
      <xdr:colOff>942975</xdr:colOff>
      <xdr:row>62</xdr:row>
      <xdr:rowOff>172884</xdr:rowOff>
    </xdr:from>
    <xdr:to>
      <xdr:col>0</xdr:col>
      <xdr:colOff>2153742</xdr:colOff>
      <xdr:row>64</xdr:row>
      <xdr:rowOff>39451</xdr:rowOff>
    </xdr:to>
    <xdr:grpSp>
      <xdr:nvGrpSpPr>
        <xdr:cNvPr id="81" name="Group 80">
          <a:extLst>
            <a:ext uri="{FF2B5EF4-FFF2-40B4-BE49-F238E27FC236}">
              <a16:creationId xmlns:a16="http://schemas.microsoft.com/office/drawing/2014/main" id="{2F8DE6E2-3D22-23B9-F1C3-9599F8F42390}"/>
            </a:ext>
          </a:extLst>
        </xdr:cNvPr>
        <xdr:cNvGrpSpPr/>
      </xdr:nvGrpSpPr>
      <xdr:grpSpPr>
        <a:xfrm>
          <a:off x="942975" y="26033771"/>
          <a:ext cx="1210767" cy="255761"/>
          <a:chOff x="939800" y="23699681"/>
          <a:chExt cx="1217282" cy="266617"/>
        </a:xfrm>
      </xdr:grpSpPr>
      <xdr:sp macro="" textlink="">
        <xdr:nvSpPr>
          <xdr:cNvPr id="53" name="Flowchart: Connector 52">
            <a:extLst>
              <a:ext uri="{FF2B5EF4-FFF2-40B4-BE49-F238E27FC236}">
                <a16:creationId xmlns:a16="http://schemas.microsoft.com/office/drawing/2014/main" id="{CA6B6EA9-A630-FF10-316B-D9FB3973FE65}"/>
              </a:ext>
            </a:extLst>
          </xdr:cNvPr>
          <xdr:cNvSpPr>
            <a:spLocks/>
          </xdr:cNvSpPr>
        </xdr:nvSpPr>
        <xdr:spPr>
          <a:xfrm>
            <a:off x="939800" y="23726774"/>
            <a:ext cx="172800" cy="183175"/>
          </a:xfrm>
          <a:prstGeom prst="flowChartConnector">
            <a:avLst/>
          </a:prstGeom>
          <a:noFill/>
          <a:ln w="9525">
            <a:solidFill>
              <a:srgbClr val="E680B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0" name="TextBox 79">
            <a:extLst>
              <a:ext uri="{FF2B5EF4-FFF2-40B4-BE49-F238E27FC236}">
                <a16:creationId xmlns:a16="http://schemas.microsoft.com/office/drawing/2014/main" id="{9F9EF400-972C-4401-A885-F780F6EC006D}"/>
              </a:ext>
            </a:extLst>
          </xdr:cNvPr>
          <xdr:cNvSpPr txBox="1"/>
        </xdr:nvSpPr>
        <xdr:spPr>
          <a:xfrm>
            <a:off x="1078641" y="23699681"/>
            <a:ext cx="1078441" cy="26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2131449</xdr:colOff>
      <xdr:row>63</xdr:row>
      <xdr:rowOff>0</xdr:rowOff>
    </xdr:from>
    <xdr:to>
      <xdr:col>1</xdr:col>
      <xdr:colOff>8778</xdr:colOff>
      <xdr:row>64</xdr:row>
      <xdr:rowOff>57150</xdr:rowOff>
    </xdr:to>
    <xdr:grpSp>
      <xdr:nvGrpSpPr>
        <xdr:cNvPr id="83" name="Group 82">
          <a:extLst>
            <a:ext uri="{FF2B5EF4-FFF2-40B4-BE49-F238E27FC236}">
              <a16:creationId xmlns:a16="http://schemas.microsoft.com/office/drawing/2014/main" id="{69CD8240-FF9F-CF20-2F37-1EDDFB8479E9}"/>
            </a:ext>
          </a:extLst>
        </xdr:cNvPr>
        <xdr:cNvGrpSpPr/>
      </xdr:nvGrpSpPr>
      <xdr:grpSpPr>
        <a:xfrm>
          <a:off x="2131449" y="26045242"/>
          <a:ext cx="1103539" cy="261989"/>
          <a:chOff x="2129085" y="23707725"/>
          <a:chExt cx="1188453" cy="276225"/>
        </a:xfrm>
      </xdr:grpSpPr>
      <xdr:sp macro="" textlink="">
        <xdr:nvSpPr>
          <xdr:cNvPr id="54" name="Flowchart: Connector 53">
            <a:extLst>
              <a:ext uri="{FF2B5EF4-FFF2-40B4-BE49-F238E27FC236}">
                <a16:creationId xmlns:a16="http://schemas.microsoft.com/office/drawing/2014/main" id="{E8946C2D-B13F-3524-3C17-114816D25060}"/>
              </a:ext>
            </a:extLst>
          </xdr:cNvPr>
          <xdr:cNvSpPr>
            <a:spLocks/>
          </xdr:cNvSpPr>
        </xdr:nvSpPr>
        <xdr:spPr>
          <a:xfrm>
            <a:off x="2129085" y="23742650"/>
            <a:ext cx="193852" cy="185375"/>
          </a:xfrm>
          <a:prstGeom prst="flowChartConnector">
            <a:avLst/>
          </a:prstGeom>
          <a:solidFill>
            <a:srgbClr val="F3BFDA"/>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2" name="TextBox 81">
            <a:extLst>
              <a:ext uri="{FF2B5EF4-FFF2-40B4-BE49-F238E27FC236}">
                <a16:creationId xmlns:a16="http://schemas.microsoft.com/office/drawing/2014/main" id="{89594498-1DBF-4668-91C4-371E512BFEC9}"/>
              </a:ext>
            </a:extLst>
          </xdr:cNvPr>
          <xdr:cNvSpPr txBox="1"/>
        </xdr:nvSpPr>
        <xdr:spPr>
          <a:xfrm>
            <a:off x="2254250" y="23707725"/>
            <a:ext cx="1063288"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21431</xdr:colOff>
      <xdr:row>74</xdr:row>
      <xdr:rowOff>161925</xdr:rowOff>
    </xdr:from>
    <xdr:to>
      <xdr:col>0</xdr:col>
      <xdr:colOff>897834</xdr:colOff>
      <xdr:row>76</xdr:row>
      <xdr:rowOff>44889</xdr:rowOff>
    </xdr:to>
    <xdr:grpSp>
      <xdr:nvGrpSpPr>
        <xdr:cNvPr id="95" name="Group 94">
          <a:extLst>
            <a:ext uri="{FF2B5EF4-FFF2-40B4-BE49-F238E27FC236}">
              <a16:creationId xmlns:a16="http://schemas.microsoft.com/office/drawing/2014/main" id="{66E02674-DA31-E27F-A7BF-99D38284785C}"/>
            </a:ext>
          </a:extLst>
        </xdr:cNvPr>
        <xdr:cNvGrpSpPr/>
      </xdr:nvGrpSpPr>
      <xdr:grpSpPr>
        <a:xfrm>
          <a:off x="21431" y="30375635"/>
          <a:ext cx="876403" cy="272157"/>
          <a:chOff x="6350" y="28380897"/>
          <a:chExt cx="879477" cy="289364"/>
        </a:xfrm>
      </xdr:grpSpPr>
      <xdr:sp macro="" textlink="">
        <xdr:nvSpPr>
          <xdr:cNvPr id="55" name="Flowchart: Connector 54">
            <a:extLst>
              <a:ext uri="{FF2B5EF4-FFF2-40B4-BE49-F238E27FC236}">
                <a16:creationId xmlns:a16="http://schemas.microsoft.com/office/drawing/2014/main" id="{E860E97E-73C7-4418-869A-07E978E32543}"/>
              </a:ext>
            </a:extLst>
          </xdr:cNvPr>
          <xdr:cNvSpPr>
            <a:spLocks noChangeAspect="1"/>
          </xdr:cNvSpPr>
        </xdr:nvSpPr>
        <xdr:spPr>
          <a:xfrm>
            <a:off x="6350" y="28432116"/>
            <a:ext cx="172800" cy="172800"/>
          </a:xfrm>
          <a:prstGeom prst="flowChartConnector">
            <a:avLst/>
          </a:prstGeom>
          <a:solidFill>
            <a:srgbClr val="006E7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sp macro="" textlink="">
        <xdr:nvSpPr>
          <xdr:cNvPr id="91" name="TextBox 90">
            <a:extLst>
              <a:ext uri="{FF2B5EF4-FFF2-40B4-BE49-F238E27FC236}">
                <a16:creationId xmlns:a16="http://schemas.microsoft.com/office/drawing/2014/main" id="{C45D6E3B-9793-4743-9807-2115AE1C78B7}"/>
              </a:ext>
            </a:extLst>
          </xdr:cNvPr>
          <xdr:cNvSpPr txBox="1"/>
        </xdr:nvSpPr>
        <xdr:spPr>
          <a:xfrm>
            <a:off x="114200" y="28380897"/>
            <a:ext cx="771627" cy="289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Achieved</a:t>
            </a:r>
          </a:p>
        </xdr:txBody>
      </xdr:sp>
    </xdr:grpSp>
    <xdr:clientData/>
  </xdr:twoCellAnchor>
  <xdr:twoCellAnchor>
    <xdr:from>
      <xdr:col>0</xdr:col>
      <xdr:colOff>935831</xdr:colOff>
      <xdr:row>74</xdr:row>
      <xdr:rowOff>161925</xdr:rowOff>
    </xdr:from>
    <xdr:to>
      <xdr:col>0</xdr:col>
      <xdr:colOff>2123518</xdr:colOff>
      <xdr:row>76</xdr:row>
      <xdr:rowOff>31667</xdr:rowOff>
    </xdr:to>
    <xdr:grpSp>
      <xdr:nvGrpSpPr>
        <xdr:cNvPr id="96" name="Group 95">
          <a:extLst>
            <a:ext uri="{FF2B5EF4-FFF2-40B4-BE49-F238E27FC236}">
              <a16:creationId xmlns:a16="http://schemas.microsoft.com/office/drawing/2014/main" id="{54E375AA-1A55-9E37-AD94-5CAF6803865F}"/>
            </a:ext>
          </a:extLst>
        </xdr:cNvPr>
        <xdr:cNvGrpSpPr/>
      </xdr:nvGrpSpPr>
      <xdr:grpSpPr>
        <a:xfrm>
          <a:off x="935831" y="30375635"/>
          <a:ext cx="1187687" cy="258935"/>
          <a:chOff x="920750" y="28393912"/>
          <a:chExt cx="1184510" cy="269792"/>
        </a:xfrm>
      </xdr:grpSpPr>
      <xdr:sp macro="" textlink="">
        <xdr:nvSpPr>
          <xdr:cNvPr id="56" name="Flowchart: Connector 55">
            <a:extLst>
              <a:ext uri="{FF2B5EF4-FFF2-40B4-BE49-F238E27FC236}">
                <a16:creationId xmlns:a16="http://schemas.microsoft.com/office/drawing/2014/main" id="{04177615-B4E4-492E-6773-D7ED830EE191}"/>
              </a:ext>
            </a:extLst>
          </xdr:cNvPr>
          <xdr:cNvSpPr>
            <a:spLocks/>
          </xdr:cNvSpPr>
        </xdr:nvSpPr>
        <xdr:spPr>
          <a:xfrm>
            <a:off x="920750" y="28425774"/>
            <a:ext cx="172800" cy="176825"/>
          </a:xfrm>
          <a:prstGeom prst="flowChartConnector">
            <a:avLst/>
          </a:prstGeom>
          <a:noFill/>
          <a:ln w="9525">
            <a:solidFill>
              <a:srgbClr val="80B7B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2" name="TextBox 91">
            <a:extLst>
              <a:ext uri="{FF2B5EF4-FFF2-40B4-BE49-F238E27FC236}">
                <a16:creationId xmlns:a16="http://schemas.microsoft.com/office/drawing/2014/main" id="{D77B3AD1-6CF2-441B-B4A4-10E4B36E02A4}"/>
              </a:ext>
            </a:extLst>
          </xdr:cNvPr>
          <xdr:cNvSpPr txBox="1"/>
        </xdr:nvSpPr>
        <xdr:spPr>
          <a:xfrm>
            <a:off x="1029416" y="28393912"/>
            <a:ext cx="1075844" cy="26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 achieved </a:t>
            </a:r>
          </a:p>
        </xdr:txBody>
      </xdr:sp>
    </xdr:grpSp>
    <xdr:clientData/>
  </xdr:twoCellAnchor>
  <xdr:twoCellAnchor>
    <xdr:from>
      <xdr:col>0</xdr:col>
      <xdr:colOff>2123279</xdr:colOff>
      <xdr:row>74</xdr:row>
      <xdr:rowOff>158750</xdr:rowOff>
    </xdr:from>
    <xdr:to>
      <xdr:col>1</xdr:col>
      <xdr:colOff>22273</xdr:colOff>
      <xdr:row>76</xdr:row>
      <xdr:rowOff>38100</xdr:rowOff>
    </xdr:to>
    <xdr:grpSp>
      <xdr:nvGrpSpPr>
        <xdr:cNvPr id="97" name="Group 96">
          <a:extLst>
            <a:ext uri="{FF2B5EF4-FFF2-40B4-BE49-F238E27FC236}">
              <a16:creationId xmlns:a16="http://schemas.microsoft.com/office/drawing/2014/main" id="{D4413785-4F68-A3AA-1CCB-06D421A0424D}"/>
            </a:ext>
          </a:extLst>
        </xdr:cNvPr>
        <xdr:cNvGrpSpPr/>
      </xdr:nvGrpSpPr>
      <xdr:grpSpPr>
        <a:xfrm>
          <a:off x="2123279" y="30372460"/>
          <a:ext cx="1125204" cy="268543"/>
          <a:chOff x="2114549" y="28384392"/>
          <a:chExt cx="1195932" cy="273050"/>
        </a:xfrm>
      </xdr:grpSpPr>
      <xdr:sp macro="" textlink="">
        <xdr:nvSpPr>
          <xdr:cNvPr id="57" name="Flowchart: Connector 56">
            <a:extLst>
              <a:ext uri="{FF2B5EF4-FFF2-40B4-BE49-F238E27FC236}">
                <a16:creationId xmlns:a16="http://schemas.microsoft.com/office/drawing/2014/main" id="{08EE1F8C-51FC-4C52-D068-A9DDA0C399BF}"/>
              </a:ext>
            </a:extLst>
          </xdr:cNvPr>
          <xdr:cNvSpPr>
            <a:spLocks/>
          </xdr:cNvSpPr>
        </xdr:nvSpPr>
        <xdr:spPr>
          <a:xfrm>
            <a:off x="2114549" y="28428950"/>
            <a:ext cx="184191" cy="178328"/>
          </a:xfrm>
          <a:prstGeom prst="flowChartConnector">
            <a:avLst/>
          </a:prstGeom>
          <a:solidFill>
            <a:srgbClr val="BFDBDD"/>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4" name="TextBox 93">
            <a:extLst>
              <a:ext uri="{FF2B5EF4-FFF2-40B4-BE49-F238E27FC236}">
                <a16:creationId xmlns:a16="http://schemas.microsoft.com/office/drawing/2014/main" id="{EB69ABDE-0E94-B542-230D-DD9B6E3F5D15}"/>
              </a:ext>
            </a:extLst>
          </xdr:cNvPr>
          <xdr:cNvSpPr txBox="1"/>
        </xdr:nvSpPr>
        <xdr:spPr>
          <a:xfrm>
            <a:off x="2247446" y="28384392"/>
            <a:ext cx="1063035"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grp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FA092D10-F13E-34E6-38D0-92AD7AB2869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59E57DB6-FE00-D413-5F59-87965FC8DA9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2031075</xdr:colOff>
      <xdr:row>52</xdr:row>
      <xdr:rowOff>5838</xdr:rowOff>
    </xdr:from>
    <xdr:to>
      <xdr:col>0</xdr:col>
      <xdr:colOff>3183486</xdr:colOff>
      <xdr:row>53</xdr:row>
      <xdr:rowOff>66368</xdr:rowOff>
    </xdr:to>
    <xdr:grpSp>
      <xdr:nvGrpSpPr>
        <xdr:cNvPr id="33" name="Group 32">
          <a:extLst>
            <a:ext uri="{FF2B5EF4-FFF2-40B4-BE49-F238E27FC236}">
              <a16:creationId xmlns:a16="http://schemas.microsoft.com/office/drawing/2014/main" id="{40507207-232E-7A87-EA06-7D9DCD26502A}"/>
            </a:ext>
          </a:extLst>
        </xdr:cNvPr>
        <xdr:cNvGrpSpPr/>
      </xdr:nvGrpSpPr>
      <xdr:grpSpPr>
        <a:xfrm>
          <a:off x="2031075" y="22333257"/>
          <a:ext cx="1152411" cy="265369"/>
          <a:chOff x="2276881" y="22274981"/>
          <a:chExt cx="1152411" cy="272435"/>
        </a:xfrm>
      </xdr:grpSpPr>
      <xdr:sp macro="" textlink="">
        <xdr:nvSpPr>
          <xdr:cNvPr id="76" name="TextBox 75">
            <a:extLst>
              <a:ext uri="{FF2B5EF4-FFF2-40B4-BE49-F238E27FC236}">
                <a16:creationId xmlns:a16="http://schemas.microsoft.com/office/drawing/2014/main" id="{22CC3F26-7BEE-4B9A-B2F5-6EB8B1BA10A8}"/>
              </a:ext>
            </a:extLst>
          </xdr:cNvPr>
          <xdr:cNvSpPr txBox="1"/>
        </xdr:nvSpPr>
        <xdr:spPr>
          <a:xfrm>
            <a:off x="2403365" y="22274981"/>
            <a:ext cx="1025927" cy="272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Progressed</a:t>
            </a:r>
          </a:p>
        </xdr:txBody>
      </xdr:sp>
      <xdr:sp macro="" textlink="">
        <xdr:nvSpPr>
          <xdr:cNvPr id="20" name="Flowchart: Connector 19">
            <a:extLst>
              <a:ext uri="{FF2B5EF4-FFF2-40B4-BE49-F238E27FC236}">
                <a16:creationId xmlns:a16="http://schemas.microsoft.com/office/drawing/2014/main" id="{B7FB56DC-A38F-28BB-41DE-D2663CD6A990}"/>
              </a:ext>
            </a:extLst>
          </xdr:cNvPr>
          <xdr:cNvSpPr>
            <a:spLocks/>
          </xdr:cNvSpPr>
        </xdr:nvSpPr>
        <xdr:spPr>
          <a:xfrm>
            <a:off x="2276881" y="22296047"/>
            <a:ext cx="172800" cy="180000"/>
          </a:xfrm>
          <a:prstGeom prst="flowChartConnector">
            <a:avLst/>
          </a:prstGeom>
          <a:solidFill>
            <a:srgbClr val="4BB9A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en-AU" sz="1100"/>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D556355-5E10-EC10-637F-EC671822F8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xdr:from>
      <xdr:col>0</xdr:col>
      <xdr:colOff>3175</xdr:colOff>
      <xdr:row>13</xdr:row>
      <xdr:rowOff>3175</xdr:rowOff>
    </xdr:from>
    <xdr:to>
      <xdr:col>0</xdr:col>
      <xdr:colOff>66675</xdr:colOff>
      <xdr:row>13</xdr:row>
      <xdr:rowOff>105767</xdr:rowOff>
    </xdr:to>
    <xdr:sp macro="" textlink="">
      <xdr:nvSpPr>
        <xdr:cNvPr id="3" name="TextBox 2">
          <a:extLst>
            <a:ext uri="{FF2B5EF4-FFF2-40B4-BE49-F238E27FC236}">
              <a16:creationId xmlns:a16="http://schemas.microsoft.com/office/drawing/2014/main" id="{51A774B0-720D-AB9E-CB45-EA66ED397BD5}"/>
            </a:ext>
          </a:extLst>
        </xdr:cNvPr>
        <xdr:cNvSpPr txBox="1"/>
      </xdr:nvSpPr>
      <xdr:spPr>
        <a:xfrm>
          <a:off x="3175" y="40513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editAs="oneCell">
    <xdr:from>
      <xdr:col>1</xdr:col>
      <xdr:colOff>4427894</xdr:colOff>
      <xdr:row>0</xdr:row>
      <xdr:rowOff>27141</xdr:rowOff>
    </xdr:from>
    <xdr:to>
      <xdr:col>1</xdr:col>
      <xdr:colOff>5811963</xdr:colOff>
      <xdr:row>2</xdr:row>
      <xdr:rowOff>169664</xdr:rowOff>
    </xdr:to>
    <xdr:pic>
      <xdr:nvPicPr>
        <xdr:cNvPr id="5" name="Picture 4">
          <a:extLst>
            <a:ext uri="{FF2B5EF4-FFF2-40B4-BE49-F238E27FC236}">
              <a16:creationId xmlns:a16="http://schemas.microsoft.com/office/drawing/2014/main" id="{F13AB9A0-678C-451A-A7EF-A8935B8B1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9668" y="27141"/>
          <a:ext cx="1384069" cy="51123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E690264-4857-4226-A47B-1CAB3F1E2BB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EC5CC8C2-D22C-437E-B306-23059EE2292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2750AEE2-252D-4259-A393-E941F68259E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319553</xdr:colOff>
      <xdr:row>0</xdr:row>
      <xdr:rowOff>19920</xdr:rowOff>
    </xdr:from>
    <xdr:to>
      <xdr:col>8</xdr:col>
      <xdr:colOff>904312</xdr:colOff>
      <xdr:row>2</xdr:row>
      <xdr:rowOff>113461</xdr:rowOff>
    </xdr:to>
    <xdr:pic>
      <xdr:nvPicPr>
        <xdr:cNvPr id="2" name="Picture 1">
          <a:extLst>
            <a:ext uri="{FF2B5EF4-FFF2-40B4-BE49-F238E27FC236}">
              <a16:creationId xmlns:a16="http://schemas.microsoft.com/office/drawing/2014/main" id="{0E41AF6E-8640-4318-8618-56636CDD57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73424" y="19920"/>
          <a:ext cx="1496291" cy="523702"/>
        </a:xfrm>
        <a:prstGeom prst="rect">
          <a:avLst/>
        </a:prstGeom>
      </xdr:spPr>
    </xdr:pic>
    <xdr:clientData/>
  </xdr:twoCellAnchor>
  <xdr:twoCellAnchor editAs="oneCell">
    <xdr:from>
      <xdr:col>0</xdr:col>
      <xdr:colOff>0</xdr:colOff>
      <xdr:row>41</xdr:row>
      <xdr:rowOff>34679</xdr:rowOff>
    </xdr:from>
    <xdr:to>
      <xdr:col>2</xdr:col>
      <xdr:colOff>74138</xdr:colOff>
      <xdr:row>71</xdr:row>
      <xdr:rowOff>107311</xdr:rowOff>
    </xdr:to>
    <xdr:pic>
      <xdr:nvPicPr>
        <xdr:cNvPr id="3" name="Picture 2">
          <a:extLst>
            <a:ext uri="{FF2B5EF4-FFF2-40B4-BE49-F238E27FC236}">
              <a16:creationId xmlns:a16="http://schemas.microsoft.com/office/drawing/2014/main" id="{0832C911-360A-1C56-6F66-25EB26983B66}"/>
            </a:ext>
          </a:extLst>
        </xdr:cNvPr>
        <xdr:cNvPicPr>
          <a:picLocks noChangeAspect="1"/>
        </xdr:cNvPicPr>
      </xdr:nvPicPr>
      <xdr:blipFill rotWithShape="1">
        <a:blip xmlns:r="http://schemas.openxmlformats.org/officeDocument/2006/relationships" r:embed="rId2"/>
        <a:srcRect t="17094"/>
        <a:stretch/>
      </xdr:blipFill>
      <xdr:spPr>
        <a:xfrm>
          <a:off x="0" y="9350744"/>
          <a:ext cx="4572396" cy="4972886"/>
        </a:xfrm>
        <a:prstGeom prst="rect">
          <a:avLst/>
        </a:prstGeom>
      </xdr:spPr>
    </xdr:pic>
    <xdr:clientData/>
  </xdr:twoCellAnchor>
  <xdr:twoCellAnchor editAs="oneCell">
    <xdr:from>
      <xdr:col>3</xdr:col>
      <xdr:colOff>465128</xdr:colOff>
      <xdr:row>42</xdr:row>
      <xdr:rowOff>71444</xdr:rowOff>
    </xdr:from>
    <xdr:to>
      <xdr:col>8</xdr:col>
      <xdr:colOff>678571</xdr:colOff>
      <xdr:row>69</xdr:row>
      <xdr:rowOff>30568</xdr:rowOff>
    </xdr:to>
    <xdr:pic>
      <xdr:nvPicPr>
        <xdr:cNvPr id="8" name="Picture 7">
          <a:extLst>
            <a:ext uri="{FF2B5EF4-FFF2-40B4-BE49-F238E27FC236}">
              <a16:creationId xmlns:a16="http://schemas.microsoft.com/office/drawing/2014/main" id="{5A6B1423-7D05-3713-09DA-B834ECCB33F9}"/>
            </a:ext>
          </a:extLst>
        </xdr:cNvPr>
        <xdr:cNvPicPr>
          <a:picLocks noChangeAspect="1"/>
        </xdr:cNvPicPr>
      </xdr:nvPicPr>
      <xdr:blipFill rotWithShape="1">
        <a:blip xmlns:r="http://schemas.openxmlformats.org/officeDocument/2006/relationships" r:embed="rId3"/>
        <a:srcRect l="11591" t="15402" r="4057" b="7197"/>
        <a:stretch/>
      </xdr:blipFill>
      <xdr:spPr>
        <a:xfrm>
          <a:off x="5881063" y="9551379"/>
          <a:ext cx="4799291" cy="4386816"/>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BEB812A7-6BD5-4A18-A68A-EC7B52176B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F23F3F03-85CF-4652-8583-369D75696A0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973762C0-CE83-4D08-814B-BFB0936DF6A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417B058-C5A2-790F-2905-8658CBB73D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2D7AE955-5ED7-487B-EFF0-B27102023D9D}"/>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editAs="oneCell">
    <xdr:from>
      <xdr:col>10</xdr:col>
      <xdr:colOff>47964</xdr:colOff>
      <xdr:row>0</xdr:row>
      <xdr:rowOff>17533</xdr:rowOff>
    </xdr:from>
    <xdr:to>
      <xdr:col>11</xdr:col>
      <xdr:colOff>776408</xdr:colOff>
      <xdr:row>2</xdr:row>
      <xdr:rowOff>151743</xdr:rowOff>
    </xdr:to>
    <xdr:pic>
      <xdr:nvPicPr>
        <xdr:cNvPr id="5" name="Picture 3">
          <a:extLst>
            <a:ext uri="{FF2B5EF4-FFF2-40B4-BE49-F238E27FC236}">
              <a16:creationId xmlns:a16="http://schemas.microsoft.com/office/drawing/2014/main" id="{A53EDFD4-BAEE-4D3C-9574-55C2880E1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1029" y="17533"/>
          <a:ext cx="1517073" cy="502920"/>
        </a:xfrm>
        <a:prstGeom prst="rect">
          <a:avLst/>
        </a:prstGeom>
      </xdr:spPr>
    </xdr:pic>
    <xdr:clientData/>
  </xdr:twoCellAnchor>
  <xdr:twoCellAnchor editAs="oneCell">
    <xdr:from>
      <xdr:col>7</xdr:col>
      <xdr:colOff>378566</xdr:colOff>
      <xdr:row>36</xdr:row>
      <xdr:rowOff>276532</xdr:rowOff>
    </xdr:from>
    <xdr:to>
      <xdr:col>11</xdr:col>
      <xdr:colOff>767016</xdr:colOff>
      <xdr:row>54</xdr:row>
      <xdr:rowOff>63679</xdr:rowOff>
    </xdr:to>
    <xdr:pic>
      <xdr:nvPicPr>
        <xdr:cNvPr id="11" name="Picture 8">
          <a:extLst>
            <a:ext uri="{FF2B5EF4-FFF2-40B4-BE49-F238E27FC236}">
              <a16:creationId xmlns:a16="http://schemas.microsoft.com/office/drawing/2014/main" id="{9333EAC7-E41F-4F1A-5277-8340A1FA328B}"/>
            </a:ext>
          </a:extLst>
        </xdr:cNvPr>
        <xdr:cNvPicPr>
          <a:picLocks noChangeAspect="1"/>
        </xdr:cNvPicPr>
      </xdr:nvPicPr>
      <xdr:blipFill rotWithShape="1">
        <a:blip xmlns:r="http://schemas.openxmlformats.org/officeDocument/2006/relationships" r:embed="rId2"/>
        <a:srcRect t="1123"/>
        <a:stretch/>
      </xdr:blipFill>
      <xdr:spPr>
        <a:xfrm>
          <a:off x="7455743" y="9371371"/>
          <a:ext cx="3542967" cy="3207953"/>
        </a:xfrm>
        <a:prstGeom prst="rect">
          <a:avLst/>
        </a:prstGeom>
      </xdr:spPr>
    </xdr:pic>
    <xdr:clientData/>
  </xdr:twoCellAnchor>
  <xdr:twoCellAnchor editAs="oneCell">
    <xdr:from>
      <xdr:col>0</xdr:col>
      <xdr:colOff>0</xdr:colOff>
      <xdr:row>37</xdr:row>
      <xdr:rowOff>10243</xdr:rowOff>
    </xdr:from>
    <xdr:to>
      <xdr:col>2</xdr:col>
      <xdr:colOff>540101</xdr:colOff>
      <xdr:row>54</xdr:row>
      <xdr:rowOff>58849</xdr:rowOff>
    </xdr:to>
    <xdr:pic>
      <xdr:nvPicPr>
        <xdr:cNvPr id="10" name="Picture 3">
          <a:extLst>
            <a:ext uri="{FF2B5EF4-FFF2-40B4-BE49-F238E27FC236}">
              <a16:creationId xmlns:a16="http://schemas.microsoft.com/office/drawing/2014/main" id="{DC48E5CB-AB5E-F38D-63E2-4F013C7B0DBA}"/>
            </a:ext>
          </a:extLst>
        </xdr:cNvPr>
        <xdr:cNvPicPr>
          <a:picLocks noChangeAspect="1"/>
        </xdr:cNvPicPr>
      </xdr:nvPicPr>
      <xdr:blipFill rotWithShape="1">
        <a:blip xmlns:r="http://schemas.openxmlformats.org/officeDocument/2006/relationships" r:embed="rId3"/>
        <a:srcRect t="918" b="1"/>
        <a:stretch/>
      </xdr:blipFill>
      <xdr:spPr>
        <a:xfrm>
          <a:off x="0" y="9391856"/>
          <a:ext cx="3674133" cy="3182638"/>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54BD4B89-3C91-4E46-8378-770834A96A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BE40DE3D-E2AB-47F6-8AC2-475956BA76D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934EE064-36B5-4B47-B548-3A322569686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2</xdr:col>
      <xdr:colOff>665727</xdr:colOff>
      <xdr:row>36</xdr:row>
      <xdr:rowOff>245806</xdr:rowOff>
    </xdr:from>
    <xdr:to>
      <xdr:col>7</xdr:col>
      <xdr:colOff>270762</xdr:colOff>
      <xdr:row>54</xdr:row>
      <xdr:rowOff>74450</xdr:rowOff>
    </xdr:to>
    <xdr:pic>
      <xdr:nvPicPr>
        <xdr:cNvPr id="12" name="Picture 11">
          <a:extLst>
            <a:ext uri="{FF2B5EF4-FFF2-40B4-BE49-F238E27FC236}">
              <a16:creationId xmlns:a16="http://schemas.microsoft.com/office/drawing/2014/main" id="{EECB9839-AB4F-F901-3953-7D9CC3934F35}"/>
            </a:ext>
          </a:extLst>
        </xdr:cNvPr>
        <xdr:cNvPicPr>
          <a:picLocks noChangeAspect="1"/>
        </xdr:cNvPicPr>
      </xdr:nvPicPr>
      <xdr:blipFill>
        <a:blip xmlns:r="http://schemas.openxmlformats.org/officeDocument/2006/relationships" r:embed="rId4"/>
        <a:stretch>
          <a:fillRect/>
        </a:stretch>
      </xdr:blipFill>
      <xdr:spPr>
        <a:xfrm>
          <a:off x="3799759" y="9340645"/>
          <a:ext cx="3548180" cy="32494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AE05018-4206-E43C-D68B-5085BE7255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D3FE7374-915D-A196-AC99-94C40E8AA31F}"/>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editAs="oneCell">
    <xdr:from>
      <xdr:col>10</xdr:col>
      <xdr:colOff>86297</xdr:colOff>
      <xdr:row>0</xdr:row>
      <xdr:rowOff>19016</xdr:rowOff>
    </xdr:from>
    <xdr:to>
      <xdr:col>11</xdr:col>
      <xdr:colOff>781490</xdr:colOff>
      <xdr:row>2</xdr:row>
      <xdr:rowOff>153226</xdr:rowOff>
    </xdr:to>
    <xdr:pic>
      <xdr:nvPicPr>
        <xdr:cNvPr id="4" name="Picture 3">
          <a:extLst>
            <a:ext uri="{FF2B5EF4-FFF2-40B4-BE49-F238E27FC236}">
              <a16:creationId xmlns:a16="http://schemas.microsoft.com/office/drawing/2014/main" id="{D057332D-20F8-41B0-B70A-DBAFDD0E4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5249" y="19016"/>
          <a:ext cx="1483822" cy="50292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333328FB-2C4B-01EF-5783-28A744E10BA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D0C6FD30-0FB9-29C7-7D4A-89F96B5AA63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editAs="oneCell">
    <xdr:from>
      <xdr:col>0</xdr:col>
      <xdr:colOff>34289</xdr:colOff>
      <xdr:row>29</xdr:row>
      <xdr:rowOff>52974</xdr:rowOff>
    </xdr:from>
    <xdr:to>
      <xdr:col>2</xdr:col>
      <xdr:colOff>599765</xdr:colOff>
      <xdr:row>47</xdr:row>
      <xdr:rowOff>63875</xdr:rowOff>
    </xdr:to>
    <xdr:pic>
      <xdr:nvPicPr>
        <xdr:cNvPr id="12" name="Picture 11">
          <a:extLst>
            <a:ext uri="{FF2B5EF4-FFF2-40B4-BE49-F238E27FC236}">
              <a16:creationId xmlns:a16="http://schemas.microsoft.com/office/drawing/2014/main" id="{97F5D9D7-792E-E49E-C311-47CF52284C8B}"/>
            </a:ext>
          </a:extLst>
        </xdr:cNvPr>
        <xdr:cNvPicPr>
          <a:picLocks noChangeAspect="1"/>
        </xdr:cNvPicPr>
      </xdr:nvPicPr>
      <xdr:blipFill>
        <a:blip xmlns:r="http://schemas.openxmlformats.org/officeDocument/2006/relationships" r:embed="rId2"/>
        <a:stretch>
          <a:fillRect/>
        </a:stretch>
      </xdr:blipFill>
      <xdr:spPr>
        <a:xfrm>
          <a:off x="34289" y="7271490"/>
          <a:ext cx="3537891" cy="3251736"/>
        </a:xfrm>
        <a:prstGeom prst="rect">
          <a:avLst/>
        </a:prstGeom>
      </xdr:spPr>
    </xdr:pic>
    <xdr:clientData/>
  </xdr:twoCellAnchor>
  <xdr:twoCellAnchor editAs="oneCell">
    <xdr:from>
      <xdr:col>7</xdr:col>
      <xdr:colOff>422258</xdr:colOff>
      <xdr:row>29</xdr:row>
      <xdr:rowOff>34102</xdr:rowOff>
    </xdr:from>
    <xdr:to>
      <xdr:col>12</xdr:col>
      <xdr:colOff>1518</xdr:colOff>
      <xdr:row>47</xdr:row>
      <xdr:rowOff>68498</xdr:rowOff>
    </xdr:to>
    <xdr:pic>
      <xdr:nvPicPr>
        <xdr:cNvPr id="14" name="Picture 13">
          <a:extLst>
            <a:ext uri="{FF2B5EF4-FFF2-40B4-BE49-F238E27FC236}">
              <a16:creationId xmlns:a16="http://schemas.microsoft.com/office/drawing/2014/main" id="{DF5B58A5-B4FF-7AC3-0632-77B9DF26A4D2}"/>
            </a:ext>
          </a:extLst>
        </xdr:cNvPr>
        <xdr:cNvPicPr>
          <a:picLocks noChangeAspect="1"/>
        </xdr:cNvPicPr>
      </xdr:nvPicPr>
      <xdr:blipFill>
        <a:blip xmlns:r="http://schemas.openxmlformats.org/officeDocument/2006/relationships" r:embed="rId3"/>
        <a:stretch>
          <a:fillRect/>
        </a:stretch>
      </xdr:blipFill>
      <xdr:spPr>
        <a:xfrm>
          <a:off x="7362193" y="7252618"/>
          <a:ext cx="3553131" cy="3272691"/>
        </a:xfrm>
        <a:prstGeom prst="rect">
          <a:avLst/>
        </a:prstGeom>
      </xdr:spPr>
    </xdr:pic>
    <xdr:clientData/>
  </xdr:twoCellAnchor>
  <xdr:twoCellAnchor editAs="oneCell">
    <xdr:from>
      <xdr:col>2</xdr:col>
      <xdr:colOff>721032</xdr:colOff>
      <xdr:row>29</xdr:row>
      <xdr:rowOff>60590</xdr:rowOff>
    </xdr:from>
    <xdr:to>
      <xdr:col>7</xdr:col>
      <xdr:colOff>303343</xdr:colOff>
      <xdr:row>47</xdr:row>
      <xdr:rowOff>67553</xdr:rowOff>
    </xdr:to>
    <xdr:pic>
      <xdr:nvPicPr>
        <xdr:cNvPr id="16" name="Picture 15">
          <a:extLst>
            <a:ext uri="{FF2B5EF4-FFF2-40B4-BE49-F238E27FC236}">
              <a16:creationId xmlns:a16="http://schemas.microsoft.com/office/drawing/2014/main" id="{3096D24F-39ED-458F-0584-5A49D5CEF5C8}"/>
            </a:ext>
          </a:extLst>
        </xdr:cNvPr>
        <xdr:cNvPicPr>
          <a:picLocks noChangeAspect="1"/>
        </xdr:cNvPicPr>
      </xdr:nvPicPr>
      <xdr:blipFill>
        <a:blip xmlns:r="http://schemas.openxmlformats.org/officeDocument/2006/relationships" r:embed="rId4"/>
        <a:stretch>
          <a:fillRect/>
        </a:stretch>
      </xdr:blipFill>
      <xdr:spPr>
        <a:xfrm>
          <a:off x="3687097" y="7279106"/>
          <a:ext cx="3556181" cy="3245258"/>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F8F0ACB-ECA2-4780-AE8D-E535F090034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7798E206-EB0F-4B43-824D-0DD1EC1C3B9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1294E522-B82A-4E37-B071-21DED1B62A4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EFFBCF5-7268-55AE-2F22-5F5BFF5507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X23A0T</a:t>
          </a:r>
        </a:p>
      </xdr:txBody>
    </xdr:sp>
    <xdr:clientData/>
  </xdr:twoCellAnchor>
  <xdr:oneCellAnchor>
    <xdr:from>
      <xdr:col>7</xdr:col>
      <xdr:colOff>362206</xdr:colOff>
      <xdr:row>0</xdr:row>
      <xdr:rowOff>17309</xdr:rowOff>
    </xdr:from>
    <xdr:ext cx="1450571" cy="477982"/>
    <xdr:pic>
      <xdr:nvPicPr>
        <xdr:cNvPr id="6" name="Picture 2">
          <a:extLst>
            <a:ext uri="{FF2B5EF4-FFF2-40B4-BE49-F238E27FC236}">
              <a16:creationId xmlns:a16="http://schemas.microsoft.com/office/drawing/2014/main" id="{C62C7485-30A5-4735-AF48-C5BDE57BC7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23900" y="17309"/>
          <a:ext cx="1450571" cy="477982"/>
        </a:xfrm>
        <a:prstGeom prst="rect">
          <a:avLst/>
        </a:prstGeom>
      </xdr:spPr>
    </xdr:pic>
    <xdr:clientData/>
  </xdr:one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05908CF0-37FF-59B4-873A-6BB333FE60B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F58A1774-349A-3248-1337-BDA61AAC356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9C2B1393-567E-4504-98E3-CE10D84867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F4E4C449-83BC-4B08-A9CB-9CA0196E99D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EF818563-6626-4342-A623-D827ABABC66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1FAA6B2A-9A36-439D-9B19-E9C965FEF8A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C454C51F-FB39-41C3-BCAA-CF7C0D8C682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99912EEB-A05B-4D54-96B2-99738C21255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BBEE8D-5AA2-843B-ED3A-7C8D877409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BC032B96-002F-7BC7-F0D6-3F573CEA79AB}"/>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oneCellAnchor>
    <xdr:from>
      <xdr:col>7</xdr:col>
      <xdr:colOff>283545</xdr:colOff>
      <xdr:row>0</xdr:row>
      <xdr:rowOff>34208</xdr:rowOff>
    </xdr:from>
    <xdr:ext cx="1517073" cy="511233"/>
    <xdr:pic>
      <xdr:nvPicPr>
        <xdr:cNvPr id="6" name="Picture 3">
          <a:extLst>
            <a:ext uri="{FF2B5EF4-FFF2-40B4-BE49-F238E27FC236}">
              <a16:creationId xmlns:a16="http://schemas.microsoft.com/office/drawing/2014/main" id="{6E00554F-DC1F-44D3-AA92-DAEA03928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5480" y="34208"/>
          <a:ext cx="1517073" cy="511233"/>
        </a:xfrm>
        <a:prstGeom prst="rect">
          <a:avLst/>
        </a:prstGeom>
      </xdr:spPr>
    </xdr:pic>
    <xdr:clientData/>
  </xdr:one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20FD3E90-4FBB-E0E9-D816-DA15DCF7FA4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X23A0T</a:t>
          </a:r>
        </a:p>
      </xdr:txBody>
    </xdr:sp>
    <xdr:clientData/>
  </xdr:twoCellAnchor>
  <xdr:twoCellAnchor editAs="oneCell">
    <xdr:from>
      <xdr:col>0</xdr:col>
      <xdr:colOff>904226</xdr:colOff>
      <xdr:row>39</xdr:row>
      <xdr:rowOff>68584</xdr:rowOff>
    </xdr:from>
    <xdr:to>
      <xdr:col>7</xdr:col>
      <xdr:colOff>702802</xdr:colOff>
      <xdr:row>59</xdr:row>
      <xdr:rowOff>145411</xdr:rowOff>
    </xdr:to>
    <xdr:pic>
      <xdr:nvPicPr>
        <xdr:cNvPr id="12" name="Picture 11">
          <a:extLst>
            <a:ext uri="{FF2B5EF4-FFF2-40B4-BE49-F238E27FC236}">
              <a16:creationId xmlns:a16="http://schemas.microsoft.com/office/drawing/2014/main" id="{C13E259C-1E9A-0B0B-8B9B-745F55B36390}"/>
            </a:ext>
          </a:extLst>
        </xdr:cNvPr>
        <xdr:cNvPicPr>
          <a:picLocks noChangeAspect="1"/>
        </xdr:cNvPicPr>
      </xdr:nvPicPr>
      <xdr:blipFill>
        <a:blip xmlns:r="http://schemas.openxmlformats.org/officeDocument/2006/relationships" r:embed="rId2"/>
        <a:stretch>
          <a:fillRect/>
        </a:stretch>
      </xdr:blipFill>
      <xdr:spPr>
        <a:xfrm>
          <a:off x="904226" y="10505116"/>
          <a:ext cx="8770511" cy="3763924"/>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C55FFF74-E1F0-4F0C-97EA-4DB3C5CB24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4C759A06-0EFD-4739-9780-41F6FD54FC8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6DDAFD4B-BFA3-4D00-BA12-FD0AF997109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309972</xdr:colOff>
      <xdr:row>0</xdr:row>
      <xdr:rowOff>31750</xdr:rowOff>
    </xdr:from>
    <xdr:to>
      <xdr:col>8</xdr:col>
      <xdr:colOff>903044</xdr:colOff>
      <xdr:row>2</xdr:row>
      <xdr:rowOff>180656</xdr:rowOff>
    </xdr:to>
    <xdr:pic>
      <xdr:nvPicPr>
        <xdr:cNvPr id="2" name="Picture 1">
          <a:extLst>
            <a:ext uri="{FF2B5EF4-FFF2-40B4-BE49-F238E27FC236}">
              <a16:creationId xmlns:a16="http://schemas.microsoft.com/office/drawing/2014/main" id="{D9361916-5EC7-4EDD-9D28-84E329E226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3117" y="31750"/>
          <a:ext cx="1504604" cy="527858"/>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3B99D22B-6ED1-5F72-534B-C75701B7F6E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FD7588B6-BE9E-F942-A01A-2A3D983B096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B7F0C969-0EB8-4322-AB94-A1E842B4C5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33968544-07CA-4D9D-9380-FBADAABF8EE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25240973-E5AF-4B73-AED7-0B13CB66168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A3869D0-F706-0215-9FB7-FE209D0464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D04A07F-5312-4A02-B4CE-321E9B8A6E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5CAB1C9F-F6F7-4D7F-B0A5-1F72D94799A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3938DE02-45C0-4093-AE87-3F78798C0B9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7D26F227-6D46-634E-A310-F55572FA046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X28A0T</a:t>
          </a:r>
        </a:p>
      </xdr:txBody>
    </xdr:sp>
    <xdr:clientData/>
  </xdr:twoCellAnchor>
  <xdr:twoCellAnchor editAs="oneCell">
    <xdr:from>
      <xdr:col>8</xdr:col>
      <xdr:colOff>322382</xdr:colOff>
      <xdr:row>0</xdr:row>
      <xdr:rowOff>24683</xdr:rowOff>
    </xdr:from>
    <xdr:to>
      <xdr:col>9</xdr:col>
      <xdr:colOff>915454</xdr:colOff>
      <xdr:row>2</xdr:row>
      <xdr:rowOff>171362</xdr:rowOff>
    </xdr:to>
    <xdr:pic>
      <xdr:nvPicPr>
        <xdr:cNvPr id="3" name="Picture 8">
          <a:extLst>
            <a:ext uri="{FF2B5EF4-FFF2-40B4-BE49-F238E27FC236}">
              <a16:creationId xmlns:a16="http://schemas.microsoft.com/office/drawing/2014/main" id="{E62F435A-7602-4029-8C63-DE0752CBE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37140" y="24683"/>
          <a:ext cx="1504604" cy="51538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77762837-B117-B373-25C0-F72F4246C3E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X26A0T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F334D64E-5269-7188-8D2C-728AE703329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C3A5925A-133E-4096-91C7-53CF5CF8709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480C598F-D8B5-4196-8DE3-0694020277E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95E5F3D5-700D-4B39-A10D-ECBC81577AE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4928679-1561-BD1E-A104-A784F88947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X29A0T</a:t>
          </a:r>
        </a:p>
      </xdr:txBody>
    </xdr:sp>
    <xdr:clientData/>
  </xdr:twoCellAnchor>
  <xdr:twoCellAnchor editAs="oneCell">
    <xdr:from>
      <xdr:col>8</xdr:col>
      <xdr:colOff>338232</xdr:colOff>
      <xdr:row>0</xdr:row>
      <xdr:rowOff>29409</xdr:rowOff>
    </xdr:from>
    <xdr:to>
      <xdr:col>9</xdr:col>
      <xdr:colOff>922991</xdr:colOff>
      <xdr:row>2</xdr:row>
      <xdr:rowOff>176088</xdr:rowOff>
    </xdr:to>
    <xdr:pic>
      <xdr:nvPicPr>
        <xdr:cNvPr id="8" name="Picture 2">
          <a:extLst>
            <a:ext uri="{FF2B5EF4-FFF2-40B4-BE49-F238E27FC236}">
              <a16:creationId xmlns:a16="http://schemas.microsoft.com/office/drawing/2014/main" id="{723D76DA-24D7-4BAE-91B0-0667374E3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3232" y="29409"/>
          <a:ext cx="1496291" cy="51538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41013C28-063C-54EB-6FBC-90274DB4D84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887A8D0D-7AA8-0582-330C-1DCCADFD442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85ED0ABB-5A91-482B-8EAC-D8796C92901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51053126-0C36-4511-A55F-DB725D4C6B0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1E5E1C48-6046-482D-A5C2-AFA0EC1D955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4DFD221-1C29-CE4B-3772-CFAB6D8CF9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B0ADA55-E706-405D-958A-63D5105DA7E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07EB2A9B-F227-4ECF-B6D5-A32D21A23E0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AED9CFD6-1FD4-4626-BF2C-289D3843B2C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062AE6-D103-BDB6-4E65-16CF52F47B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X30A0T</a:t>
          </a:r>
        </a:p>
      </xdr:txBody>
    </xdr:sp>
    <xdr:clientData/>
  </xdr:twoCellAnchor>
  <xdr:twoCellAnchor editAs="oneCell">
    <xdr:from>
      <xdr:col>6</xdr:col>
      <xdr:colOff>1043396</xdr:colOff>
      <xdr:row>0</xdr:row>
      <xdr:rowOff>16746</xdr:rowOff>
    </xdr:from>
    <xdr:to>
      <xdr:col>7</xdr:col>
      <xdr:colOff>1149592</xdr:colOff>
      <xdr:row>2</xdr:row>
      <xdr:rowOff>117705</xdr:rowOff>
    </xdr:to>
    <xdr:pic>
      <xdr:nvPicPr>
        <xdr:cNvPr id="8" name="Picture 2">
          <a:extLst>
            <a:ext uri="{FF2B5EF4-FFF2-40B4-BE49-F238E27FC236}">
              <a16:creationId xmlns:a16="http://schemas.microsoft.com/office/drawing/2014/main" id="{C2932A15-0AA5-4D2B-93AB-84B548690A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15331" y="16746"/>
          <a:ext cx="1263535" cy="46966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9B6C8421-043E-4733-2AF0-F2644B36DBF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34FB9B8-C0CC-45C3-A8AF-033AF05997B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02EB5F1F-76EE-4DBA-BA21-ADEAAE76DE8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5507D23C-9CB7-46AA-8FF2-3936FECE80A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0B65722-5125-44B5-9138-A7171A89509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7B27014-8407-44F4-900E-FA3214F5FA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C9841E14-E163-459F-8E73-B8BB2C646A4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E38C4018-FC35-44AA-81B0-43A871BFD03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3C69EE-7DF7-088B-1BE3-9974161A98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X25A0T</a:t>
          </a:r>
        </a:p>
      </xdr:txBody>
    </xdr:sp>
    <xdr:clientData/>
  </xdr:twoCellAnchor>
  <xdr:twoCellAnchor>
    <xdr:from>
      <xdr:col>0</xdr:col>
      <xdr:colOff>3175</xdr:colOff>
      <xdr:row>3</xdr:row>
      <xdr:rowOff>3175</xdr:rowOff>
    </xdr:from>
    <xdr:to>
      <xdr:col>0</xdr:col>
      <xdr:colOff>66675</xdr:colOff>
      <xdr:row>3</xdr:row>
      <xdr:rowOff>105767</xdr:rowOff>
    </xdr:to>
    <xdr:sp macro="" textlink="">
      <xdr:nvSpPr>
        <xdr:cNvPr id="3" name="TextBox 2">
          <a:extLst>
            <a:ext uri="{FF2B5EF4-FFF2-40B4-BE49-F238E27FC236}">
              <a16:creationId xmlns:a16="http://schemas.microsoft.com/office/drawing/2014/main" id="{5E8994A4-9783-304F-ECF7-6A89BEB7B50D}"/>
            </a:ext>
          </a:extLst>
        </xdr:cNvPr>
        <xdr:cNvSpPr txBox="1"/>
      </xdr:nvSpPr>
      <xdr:spPr>
        <a:xfrm>
          <a:off x="3175" y="546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X25A0T</a:t>
          </a:r>
        </a:p>
      </xdr:txBody>
    </xdr:sp>
    <xdr:clientData/>
  </xdr:twoCellAnchor>
  <xdr:twoCellAnchor editAs="oneCell">
    <xdr:from>
      <xdr:col>6</xdr:col>
      <xdr:colOff>583893</xdr:colOff>
      <xdr:row>0</xdr:row>
      <xdr:rowOff>34925</xdr:rowOff>
    </xdr:from>
    <xdr:to>
      <xdr:col>7</xdr:col>
      <xdr:colOff>1033577</xdr:colOff>
      <xdr:row>2</xdr:row>
      <xdr:rowOff>128466</xdr:rowOff>
    </xdr:to>
    <xdr:pic>
      <xdr:nvPicPr>
        <xdr:cNvPr id="4" name="Picture 3">
          <a:extLst>
            <a:ext uri="{FF2B5EF4-FFF2-40B4-BE49-F238E27FC236}">
              <a16:creationId xmlns:a16="http://schemas.microsoft.com/office/drawing/2014/main" id="{3F96B464-B5CF-48E7-9795-D2C9975785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20828" y="34925"/>
          <a:ext cx="1504604" cy="523702"/>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A10BD68A-D63A-A061-639D-168046311E8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EED3EFB0-7F1D-5C82-1FFF-5D5359A40C6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4CC0B262-A427-460E-B9C5-7E58F9C573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C37A6B8E-8EC5-44EA-8EC7-AB9354EE67E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E3016C36-63BC-42BD-8DBC-A8238D34BCF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C8C2EC0-02AD-E38A-36EC-5149785C05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X22A0T</a:t>
          </a:r>
        </a:p>
      </xdr:txBody>
    </xdr:sp>
    <xdr:clientData/>
  </xdr:twoCellAnchor>
  <xdr:twoCellAnchor editAs="oneCell">
    <xdr:from>
      <xdr:col>10</xdr:col>
      <xdr:colOff>92432</xdr:colOff>
      <xdr:row>0</xdr:row>
      <xdr:rowOff>35642</xdr:rowOff>
    </xdr:from>
    <xdr:to>
      <xdr:col>11</xdr:col>
      <xdr:colOff>890045</xdr:colOff>
      <xdr:row>2</xdr:row>
      <xdr:rowOff>169852</xdr:rowOff>
    </xdr:to>
    <xdr:pic>
      <xdr:nvPicPr>
        <xdr:cNvPr id="3" name="Picture 2">
          <a:extLst>
            <a:ext uri="{FF2B5EF4-FFF2-40B4-BE49-F238E27FC236}">
              <a16:creationId xmlns:a16="http://schemas.microsoft.com/office/drawing/2014/main" id="{4D9B9BCA-8914-4299-AF31-258CE0A2B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5658" y="35642"/>
          <a:ext cx="1483822" cy="50292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B5B6085E-55AD-A2BD-5184-DD7D3B11D11C}"/>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E9DD0C07-A972-4EC3-F432-8AA358AE38D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editAs="oneCell">
    <xdr:from>
      <xdr:col>0</xdr:col>
      <xdr:colOff>22637</xdr:colOff>
      <xdr:row>38</xdr:row>
      <xdr:rowOff>80030</xdr:rowOff>
    </xdr:from>
    <xdr:to>
      <xdr:col>3</xdr:col>
      <xdr:colOff>75580</xdr:colOff>
      <xdr:row>56</xdr:row>
      <xdr:rowOff>75385</xdr:rowOff>
    </xdr:to>
    <xdr:pic>
      <xdr:nvPicPr>
        <xdr:cNvPr id="10" name="Picture 9">
          <a:extLst>
            <a:ext uri="{FF2B5EF4-FFF2-40B4-BE49-F238E27FC236}">
              <a16:creationId xmlns:a16="http://schemas.microsoft.com/office/drawing/2014/main" id="{5ABC6CE9-6E0B-2039-AC2E-97141E248180}"/>
            </a:ext>
          </a:extLst>
        </xdr:cNvPr>
        <xdr:cNvPicPr>
          <a:picLocks noChangeAspect="1"/>
        </xdr:cNvPicPr>
      </xdr:nvPicPr>
      <xdr:blipFill rotWithShape="1">
        <a:blip xmlns:r="http://schemas.openxmlformats.org/officeDocument/2006/relationships" r:embed="rId2"/>
        <a:srcRect l="8876"/>
        <a:stretch/>
      </xdr:blipFill>
      <xdr:spPr>
        <a:xfrm>
          <a:off x="22637" y="9732030"/>
          <a:ext cx="3772814" cy="3240000"/>
        </a:xfrm>
        <a:prstGeom prst="rect">
          <a:avLst/>
        </a:prstGeom>
      </xdr:spPr>
    </xdr:pic>
    <xdr:clientData/>
  </xdr:twoCellAnchor>
  <xdr:twoCellAnchor editAs="oneCell">
    <xdr:from>
      <xdr:col>2</xdr:col>
      <xdr:colOff>710171</xdr:colOff>
      <xdr:row>38</xdr:row>
      <xdr:rowOff>80216</xdr:rowOff>
    </xdr:from>
    <xdr:to>
      <xdr:col>7</xdr:col>
      <xdr:colOff>354980</xdr:colOff>
      <xdr:row>56</xdr:row>
      <xdr:rowOff>82556</xdr:rowOff>
    </xdr:to>
    <xdr:pic>
      <xdr:nvPicPr>
        <xdr:cNvPr id="11" name="Picture 10">
          <a:extLst>
            <a:ext uri="{FF2B5EF4-FFF2-40B4-BE49-F238E27FC236}">
              <a16:creationId xmlns:a16="http://schemas.microsoft.com/office/drawing/2014/main" id="{30AEC81D-AA78-143A-8823-B0A93FAD61D4}"/>
            </a:ext>
          </a:extLst>
        </xdr:cNvPr>
        <xdr:cNvPicPr>
          <a:picLocks noChangeAspect="1"/>
        </xdr:cNvPicPr>
      </xdr:nvPicPr>
      <xdr:blipFill>
        <a:blip xmlns:r="http://schemas.openxmlformats.org/officeDocument/2006/relationships" r:embed="rId3"/>
        <a:stretch>
          <a:fillRect/>
        </a:stretch>
      </xdr:blipFill>
      <xdr:spPr>
        <a:xfrm>
          <a:off x="3512365" y="9732216"/>
          <a:ext cx="4231926" cy="3243810"/>
        </a:xfrm>
        <a:prstGeom prst="rect">
          <a:avLst/>
        </a:prstGeom>
      </xdr:spPr>
    </xdr:pic>
    <xdr:clientData/>
  </xdr:twoCellAnchor>
  <xdr:twoCellAnchor editAs="oneCell">
    <xdr:from>
      <xdr:col>7</xdr:col>
      <xdr:colOff>341409</xdr:colOff>
      <xdr:row>38</xdr:row>
      <xdr:rowOff>80786</xdr:rowOff>
    </xdr:from>
    <xdr:to>
      <xdr:col>12</xdr:col>
      <xdr:colOff>380615</xdr:colOff>
      <xdr:row>56</xdr:row>
      <xdr:rowOff>76141</xdr:rowOff>
    </xdr:to>
    <xdr:pic>
      <xdr:nvPicPr>
        <xdr:cNvPr id="12" name="Picture 11">
          <a:extLst>
            <a:ext uri="{FF2B5EF4-FFF2-40B4-BE49-F238E27FC236}">
              <a16:creationId xmlns:a16="http://schemas.microsoft.com/office/drawing/2014/main" id="{DE7FF5B4-FB82-11E0-DCFE-8CFDADCA5D59}"/>
            </a:ext>
          </a:extLst>
        </xdr:cNvPr>
        <xdr:cNvPicPr>
          <a:picLocks noChangeAspect="1"/>
        </xdr:cNvPicPr>
      </xdr:nvPicPr>
      <xdr:blipFill>
        <a:blip xmlns:r="http://schemas.openxmlformats.org/officeDocument/2006/relationships" r:embed="rId4"/>
        <a:stretch>
          <a:fillRect/>
        </a:stretch>
      </xdr:blipFill>
      <xdr:spPr>
        <a:xfrm>
          <a:off x="7731990" y="9732786"/>
          <a:ext cx="4160560" cy="324000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A39CFD66-5C40-4ACE-B370-F993FCEDBB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ECA850EA-880F-4F0B-8CFD-9CF12D4AC4F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C672D96D-FD0E-4D0B-AAAC-31875B0A5DD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B39C486-A5A1-867C-DCB0-D3D1980547C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twoCellAnchor editAs="oneCell">
    <xdr:from>
      <xdr:col>6</xdr:col>
      <xdr:colOff>323850</xdr:colOff>
      <xdr:row>0</xdr:row>
      <xdr:rowOff>47625</xdr:rowOff>
    </xdr:from>
    <xdr:to>
      <xdr:col>7</xdr:col>
      <xdr:colOff>912131</xdr:colOff>
      <xdr:row>3</xdr:row>
      <xdr:rowOff>36068</xdr:rowOff>
    </xdr:to>
    <xdr:pic>
      <xdr:nvPicPr>
        <xdr:cNvPr id="3" name="Picture 2">
          <a:extLst>
            <a:ext uri="{FF2B5EF4-FFF2-40B4-BE49-F238E27FC236}">
              <a16:creationId xmlns:a16="http://schemas.microsoft.com/office/drawing/2014/main" id="{730D928C-752E-4748-A546-066746A09A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82075" y="47625"/>
          <a:ext cx="1502681" cy="531368"/>
        </a:xfrm>
        <a:prstGeom prst="rect">
          <a:avLst/>
        </a:prstGeom>
      </xdr:spPr>
    </xdr:pic>
    <xdr:clientData/>
  </xdr:twoCellAnchor>
  <xdr:twoCellAnchor>
    <xdr:from>
      <xdr:col>0</xdr:col>
      <xdr:colOff>644918</xdr:colOff>
      <xdr:row>0</xdr:row>
      <xdr:rowOff>42453</xdr:rowOff>
    </xdr:from>
    <xdr:to>
      <xdr:col>0</xdr:col>
      <xdr:colOff>2073668</xdr:colOff>
      <xdr:row>2</xdr:row>
      <xdr:rowOff>98523</xdr:rowOff>
    </xdr:to>
    <xdr:sp macro="" textlink="">
      <xdr:nvSpPr>
        <xdr:cNvPr id="5" name="TextBox 4">
          <a:extLst>
            <a:ext uri="{FF2B5EF4-FFF2-40B4-BE49-F238E27FC236}">
              <a16:creationId xmlns:a16="http://schemas.microsoft.com/office/drawing/2014/main" id="{84ECB936-B207-4A94-B1B8-E00F69521224}"/>
            </a:ext>
          </a:extLst>
        </xdr:cNvPr>
        <xdr:cNvSpPr txBox="1"/>
      </xdr:nvSpPr>
      <xdr:spPr>
        <a:xfrm>
          <a:off x="644918" y="42453"/>
          <a:ext cx="1428750" cy="409575"/>
        </a:xfrm>
        <a:prstGeom prst="rect">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bg1">
                  <a:lumMod val="95000"/>
                </a:schemeClr>
              </a:solidFill>
            </a:rPr>
            <a:t>updated</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F558BF-53C8-4FE2-8175-D9513267818E}"/>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3A281C98-874C-608D-3686-3E4233B2876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A758E69E-BE0F-4558-862D-935C80F57885}"/>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twoCellAnchor editAs="oneCell">
    <xdr:from>
      <xdr:col>6</xdr:col>
      <xdr:colOff>613235</xdr:colOff>
      <xdr:row>0</xdr:row>
      <xdr:rowOff>28575</xdr:rowOff>
    </xdr:from>
    <xdr:to>
      <xdr:col>7</xdr:col>
      <xdr:colOff>1036052</xdr:colOff>
      <xdr:row>2</xdr:row>
      <xdr:rowOff>162785</xdr:rowOff>
    </xdr:to>
    <xdr:pic>
      <xdr:nvPicPr>
        <xdr:cNvPr id="6" name="Picture 2">
          <a:extLst>
            <a:ext uri="{FF2B5EF4-FFF2-40B4-BE49-F238E27FC236}">
              <a16:creationId xmlns:a16="http://schemas.microsoft.com/office/drawing/2014/main" id="{E169487A-2390-4AF6-B4E5-E66E4D30DB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0735" y="28575"/>
          <a:ext cx="1487978" cy="50292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11BEE949-C42B-4927-898E-176747CAF677}"/>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808F3C7E-CA8E-483F-A520-0B309BF01F30}"/>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6C3E535-1926-43F8-95A3-9C680211C4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D531B66C-BCEF-40AC-A95A-4B51706090D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3E4DAF64-379B-47B8-ACC0-2A77E552C0E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8184D5-60BD-4ED5-98C4-71427EB198C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B6BC9298-B88D-427C-8373-A511DE828FF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F0D563FE-7EE6-45B7-B89B-4E6C0FDDB93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7FC5063-BDD5-E4D3-8581-3E0ABA13138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559CE651-3BAF-152A-7380-677861A2200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14FC5B36-4A09-3FD4-2FEA-79D62BBEDB2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4D3A89FB-11D1-4728-835A-480EE7B2096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editAs="oneCell">
    <xdr:from>
      <xdr:col>4</xdr:col>
      <xdr:colOff>1002916</xdr:colOff>
      <xdr:row>0</xdr:row>
      <xdr:rowOff>26664</xdr:rowOff>
    </xdr:from>
    <xdr:to>
      <xdr:col>5</xdr:col>
      <xdr:colOff>1558</xdr:colOff>
      <xdr:row>2</xdr:row>
      <xdr:rowOff>107736</xdr:rowOff>
    </xdr:to>
    <xdr:pic>
      <xdr:nvPicPr>
        <xdr:cNvPr id="7" name="Picture 6">
          <a:extLst>
            <a:ext uri="{FF2B5EF4-FFF2-40B4-BE49-F238E27FC236}">
              <a16:creationId xmlns:a16="http://schemas.microsoft.com/office/drawing/2014/main" id="{4B7C61D0-E253-41E6-B1DA-2BF5B9A20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58077" y="26664"/>
          <a:ext cx="1508760" cy="511233"/>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1335ED30-E633-402A-BE68-4A24408E1CB8}"/>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34D9E4FE-AEAA-4ED9-A1EA-8AB6E4C899AA}"/>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84079126-72B6-4DC5-A584-D1139CA14A59}"/>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8915377-64B7-437D-A40D-ADB05DAE5C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995890D4-06FF-48EB-8573-0D10101DB89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2" name="TextBox 11">
          <a:extLst>
            <a:ext uri="{FF2B5EF4-FFF2-40B4-BE49-F238E27FC236}">
              <a16:creationId xmlns:a16="http://schemas.microsoft.com/office/drawing/2014/main" id="{A2E80290-6F6A-4B3A-A9C1-778E310BDC3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3C4F9E7-4445-D832-9BA8-7B81324D11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CE88E95-36D0-4643-88C1-527535156B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121FB9B2-D66F-E1D0-9128-ECBAAE1F2D33}"/>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F03BEF3C-4238-7A99-3F09-5E6C83F7B4A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94932A4-F22A-4389-A885-31D65B75633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X33A0T</a:t>
          </a:r>
        </a:p>
      </xdr:txBody>
    </xdr:sp>
    <xdr:clientData/>
  </xdr:twoCellAnchor>
  <xdr:twoCellAnchor editAs="oneCell">
    <xdr:from>
      <xdr:col>5</xdr:col>
      <xdr:colOff>859060</xdr:colOff>
      <xdr:row>0</xdr:row>
      <xdr:rowOff>30009</xdr:rowOff>
    </xdr:from>
    <xdr:to>
      <xdr:col>5</xdr:col>
      <xdr:colOff>2155845</xdr:colOff>
      <xdr:row>2</xdr:row>
      <xdr:rowOff>176688</xdr:rowOff>
    </xdr:to>
    <xdr:pic>
      <xdr:nvPicPr>
        <xdr:cNvPr id="8" name="Picture 2">
          <a:extLst>
            <a:ext uri="{FF2B5EF4-FFF2-40B4-BE49-F238E27FC236}">
              <a16:creationId xmlns:a16="http://schemas.microsoft.com/office/drawing/2014/main" id="{6BD9C8F2-781E-4588-940B-5AFDD9727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4463" y="30009"/>
          <a:ext cx="1296785" cy="515389"/>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E3079E02-6B0C-4714-9575-A573ACAD35D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D5D63D66-1E09-4F85-8DFC-05BF6DDAE7B0}"/>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1" name="TextBox 10">
          <a:extLst>
            <a:ext uri="{FF2B5EF4-FFF2-40B4-BE49-F238E27FC236}">
              <a16:creationId xmlns:a16="http://schemas.microsoft.com/office/drawing/2014/main" id="{8E228508-A860-458B-9B03-6033B7647D99}"/>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2" name="TextBox 11">
          <a:extLst>
            <a:ext uri="{FF2B5EF4-FFF2-40B4-BE49-F238E27FC236}">
              <a16:creationId xmlns:a16="http://schemas.microsoft.com/office/drawing/2014/main" id="{CDC7D661-8266-486E-8E3F-6CEC55D9894C}"/>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82D8C20D-7D7B-4E34-BBE6-D2A5B5DD3A3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3" name="TextBox 12">
          <a:extLst>
            <a:ext uri="{FF2B5EF4-FFF2-40B4-BE49-F238E27FC236}">
              <a16:creationId xmlns:a16="http://schemas.microsoft.com/office/drawing/2014/main" id="{A75E5EBF-6CB8-41EC-88C2-E31B81F392E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4" name="TextBox 13">
          <a:extLst>
            <a:ext uri="{FF2B5EF4-FFF2-40B4-BE49-F238E27FC236}">
              <a16:creationId xmlns:a16="http://schemas.microsoft.com/office/drawing/2014/main" id="{49D4A479-287D-4DA9-8B5A-F2E97649A72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0" y="8487777"/>
    <xdr:ext cx="8134350" cy="3463787"/>
    <xdr:graphicFrame macro="">
      <xdr:nvGraphicFramePr>
        <xdr:cNvPr id="5" name="Chart 2">
          <a:extLst>
            <a:ext uri="{FF2B5EF4-FFF2-40B4-BE49-F238E27FC236}">
              <a16:creationId xmlns:a16="http://schemas.microsoft.com/office/drawing/2014/main" id="{178CE4C9-B521-400B-BC62-F681E93E6A05}"/>
            </a:ext>
            <a:ext uri="{147F2762-F138-4A5C-976F-8EAC2B608ADB}">
              <a16:predDERef xmlns:a16="http://schemas.microsoft.com/office/drawing/2014/main" pred="{44989980-DAB2-49D7-ACBB-78FC9DCD345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66FBEB3-0FE9-99C1-ABE7-E2331EC551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editAs="oneCell">
    <xdr:from>
      <xdr:col>5</xdr:col>
      <xdr:colOff>726161</xdr:colOff>
      <xdr:row>0</xdr:row>
      <xdr:rowOff>35326</xdr:rowOff>
    </xdr:from>
    <xdr:to>
      <xdr:col>6</xdr:col>
      <xdr:colOff>1116192</xdr:colOff>
      <xdr:row>2</xdr:row>
      <xdr:rowOff>153008</xdr:rowOff>
    </xdr:to>
    <xdr:pic>
      <xdr:nvPicPr>
        <xdr:cNvPr id="6" name="Picture 2">
          <a:extLst>
            <a:ext uri="{FF2B5EF4-FFF2-40B4-BE49-F238E27FC236}">
              <a16:creationId xmlns:a16="http://schemas.microsoft.com/office/drawing/2014/main" id="{B60CD816-F18E-4E92-B58B-CE1EB7DF7F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74467" y="35326"/>
          <a:ext cx="1496160" cy="547843"/>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EACA0E52-2952-F9E5-9C79-188A2194BFA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E91FE5D5-22C8-8B98-B8E9-F8999831E650}"/>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553564EE-3E02-4237-B140-E56681165D8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177D8F32-0C62-460E-8876-010657B12B0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0DCD6BA5-4902-4081-A34E-F5777162ABF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F0C698-AA7B-28EF-6239-A8C1F4BB53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editAs="oneCell">
    <xdr:from>
      <xdr:col>6</xdr:col>
      <xdr:colOff>967452</xdr:colOff>
      <xdr:row>0</xdr:row>
      <xdr:rowOff>17957</xdr:rowOff>
    </xdr:from>
    <xdr:to>
      <xdr:col>7</xdr:col>
      <xdr:colOff>1145103</xdr:colOff>
      <xdr:row>2</xdr:row>
      <xdr:rowOff>159004</xdr:rowOff>
    </xdr:to>
    <xdr:pic>
      <xdr:nvPicPr>
        <xdr:cNvPr id="3" name="Picture 2">
          <a:extLst>
            <a:ext uri="{FF2B5EF4-FFF2-40B4-BE49-F238E27FC236}">
              <a16:creationId xmlns:a16="http://schemas.microsoft.com/office/drawing/2014/main" id="{5825F119-60EF-47B0-8BE3-637B788A9E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68823" y="17957"/>
          <a:ext cx="1345232" cy="519999"/>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FDD3049F-11A6-1C10-48BA-F4091522E15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38301257-00B6-22DE-7948-79920BA4012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D540F87-CBD8-4ACC-917A-7C5B9DA2CD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A9A0AF97-98E7-40BB-B9E2-EBD2F80583E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D5A44B43-BB5E-4F77-A475-0FD4C5B2B61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5712171" y="8514491"/>
    <xdr:ext cx="4162425" cy="4243854"/>
    <xdr:graphicFrame macro="">
      <xdr:nvGraphicFramePr>
        <xdr:cNvPr id="29" name="Chart 2">
          <a:extLst>
            <a:ext uri="{FF2B5EF4-FFF2-40B4-BE49-F238E27FC236}">
              <a16:creationId xmlns:a16="http://schemas.microsoft.com/office/drawing/2014/main" id="{37A329DC-AC97-4515-8639-AFC3E550D469}"/>
            </a:ext>
            <a:ext uri="{147F2762-F138-4A5C-976F-8EAC2B608ADB}">
              <a16:predDERef xmlns:a16="http://schemas.microsoft.com/office/drawing/2014/main" pred="{C3DCEDAA-DC98-4875-8FA3-3D7083F360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0</xdr:col>
      <xdr:colOff>304800</xdr:colOff>
      <xdr:row>64</xdr:row>
      <xdr:rowOff>26911</xdr:rowOff>
    </xdr:from>
    <xdr:to>
      <xdr:col>5</xdr:col>
      <xdr:colOff>1203049</xdr:colOff>
      <xdr:row>84</xdr:row>
      <xdr:rowOff>31190</xdr:rowOff>
    </xdr:to>
    <xdr:graphicFrame macro="">
      <xdr:nvGraphicFramePr>
        <xdr:cNvPr id="4" name="Chart 3">
          <a:extLst>
            <a:ext uri="{FF2B5EF4-FFF2-40B4-BE49-F238E27FC236}">
              <a16:creationId xmlns:a16="http://schemas.microsoft.com/office/drawing/2014/main" id="{D3BA479E-6CA2-41DB-8462-E58EEB6AC6A0}"/>
            </a:ext>
            <a:ext uri="{147F2762-F138-4A5C-976F-8EAC2B608ADB}">
              <a16:predDERef xmlns:a16="http://schemas.microsoft.com/office/drawing/2014/main" pred="{37A329DC-AC97-4515-8639-AFC3E550D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82523EE-7A42-A3D4-E226-31AFF80E07D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editAs="oneCell">
    <xdr:from>
      <xdr:col>5</xdr:col>
      <xdr:colOff>1087038</xdr:colOff>
      <xdr:row>0</xdr:row>
      <xdr:rowOff>30572</xdr:rowOff>
    </xdr:from>
    <xdr:to>
      <xdr:col>6</xdr:col>
      <xdr:colOff>1275225</xdr:colOff>
      <xdr:row>3</xdr:row>
      <xdr:rowOff>8621</xdr:rowOff>
    </xdr:to>
    <xdr:pic>
      <xdr:nvPicPr>
        <xdr:cNvPr id="8" name="Picture 3">
          <a:extLst>
            <a:ext uri="{FF2B5EF4-FFF2-40B4-BE49-F238E27FC236}">
              <a16:creationId xmlns:a16="http://schemas.microsoft.com/office/drawing/2014/main" id="{0B02401C-1FCD-430F-9D67-33A6A6B8A0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63086" y="30572"/>
          <a:ext cx="1488913" cy="54135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B4D7224C-F81F-E3FC-A6CA-E7BC71943B7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2</xdr:col>
      <xdr:colOff>1468078</xdr:colOff>
      <xdr:row>23</xdr:row>
      <xdr:rowOff>174226</xdr:rowOff>
    </xdr:from>
    <xdr:to>
      <xdr:col>6</xdr:col>
      <xdr:colOff>393247</xdr:colOff>
      <xdr:row>33</xdr:row>
      <xdr:rowOff>140111</xdr:rowOff>
    </xdr:to>
    <xdr:graphicFrame macro="">
      <xdr:nvGraphicFramePr>
        <xdr:cNvPr id="11" name="Chart 10">
          <a:extLst>
            <a:ext uri="{FF2B5EF4-FFF2-40B4-BE49-F238E27FC236}">
              <a16:creationId xmlns:a16="http://schemas.microsoft.com/office/drawing/2014/main" id="{5F2F8ED4-50E3-4AF7-8DF8-521256871D3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818436</xdr:colOff>
      <xdr:row>23</xdr:row>
      <xdr:rowOff>152835</xdr:rowOff>
    </xdr:from>
    <xdr:to>
      <xdr:col>6</xdr:col>
      <xdr:colOff>837299</xdr:colOff>
      <xdr:row>27</xdr:row>
      <xdr:rowOff>28064</xdr:rowOff>
    </xdr:to>
    <xdr:sp macro="" textlink="">
      <xdr:nvSpPr>
        <xdr:cNvPr id="12" name="TextBox 15">
          <a:extLst>
            <a:ext uri="{FF2B5EF4-FFF2-40B4-BE49-F238E27FC236}">
              <a16:creationId xmlns:a16="http://schemas.microsoft.com/office/drawing/2014/main" id="{DC7A1B7D-10F8-4425-8AEB-F4BD319C3EA5}"/>
            </a:ext>
          </a:extLst>
        </xdr:cNvPr>
        <xdr:cNvSpPr txBox="1"/>
      </xdr:nvSpPr>
      <xdr:spPr>
        <a:xfrm>
          <a:off x="9158103" y="6143002"/>
          <a:ext cx="1511113" cy="891229"/>
        </a:xfrm>
        <a:prstGeom prst="rect">
          <a:avLst/>
        </a:prstGeom>
        <a:noFill/>
        <a:ln>
          <a:noFill/>
        </a:ln>
      </xdr:spPr>
      <xdr:txBody>
        <a:bodyPr wrap="square" lIns="0" tIns="0" rIns="0" bIns="0" rtlCol="0" anchor="t" anchorCtr="0">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600"/>
            </a:spcAft>
            <a:buClrTx/>
            <a:buSzTx/>
            <a:buFontTx/>
            <a:buNone/>
            <a:tabLst/>
            <a:defRPr/>
          </a:pPr>
          <a:r>
            <a:rPr kumimoji="0" lang="en-AU" sz="900" b="1" i="0" u="none" strike="noStrike" kern="1200" cap="none" spc="0" normalizeH="0" baseline="0">
              <a:ln>
                <a:noFill/>
              </a:ln>
              <a:solidFill>
                <a:srgbClr val="1E1D1C"/>
              </a:solidFill>
              <a:effectLst/>
              <a:uLnTx/>
              <a:uFillTx/>
              <a:latin typeface="+mj-lt"/>
            </a:rPr>
            <a:t>Drawn basis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AU" sz="1400" b="1" i="0" u="none" strike="noStrike" kern="1200" cap="none" spc="0" normalizeH="0" baseline="0">
              <a:ln>
                <a:noFill/>
              </a:ln>
              <a:solidFill>
                <a:srgbClr val="006E78"/>
              </a:solidFill>
              <a:effectLst/>
              <a:uLnTx/>
              <a:uFillTx/>
              <a:latin typeface="+mn-lt"/>
              <a:ea typeface="+mn-ea"/>
              <a:cs typeface="+mn-cs"/>
            </a:rPr>
            <a:t>36% </a:t>
          </a:r>
          <a:r>
            <a:rPr lang="en-AU" sz="900">
              <a:solidFill>
                <a:srgbClr val="1E1D1C"/>
              </a:solidFill>
              <a:latin typeface="+mn-lt"/>
            </a:rPr>
            <a:t>Bank debt drawn</a:t>
          </a: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900">
            <a:solidFill>
              <a:srgbClr val="1E1D1C"/>
            </a:solidFill>
            <a:latin typeface="+mn-lt"/>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AU" sz="1400" b="1" i="0" u="none" strike="noStrike" kern="1200" cap="none" spc="0" normalizeH="0" baseline="0">
              <a:ln>
                <a:noFill/>
              </a:ln>
              <a:solidFill>
                <a:srgbClr val="006E78"/>
              </a:solidFill>
              <a:effectLst/>
              <a:uLnTx/>
              <a:uFillTx/>
              <a:latin typeface="+mn-lt"/>
              <a:ea typeface="+mn-ea"/>
              <a:cs typeface="+mn-cs"/>
            </a:rPr>
            <a:t>64% </a:t>
          </a:r>
          <a:r>
            <a:rPr kumimoji="0" lang="en-AU" sz="900" b="0" i="0" u="none" strike="noStrike" kern="1200" cap="none" spc="0" normalizeH="0" baseline="0">
              <a:ln>
                <a:noFill/>
              </a:ln>
              <a:solidFill>
                <a:srgbClr val="1E1D1C"/>
              </a:solidFill>
              <a:effectLst/>
              <a:uLnTx/>
              <a:uFillTx/>
              <a:latin typeface="+mn-lt"/>
              <a:ea typeface="+mn-ea"/>
              <a:cs typeface="+mn-cs"/>
            </a:rPr>
            <a:t>Debt capital markets</a:t>
          </a: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AU" sz="1000" b="0" i="0" u="none" strike="noStrike" kern="1200" cap="none" spc="0" normalizeH="0" baseline="0">
            <a:ln>
              <a:noFill/>
            </a:ln>
            <a:solidFill>
              <a:srgbClr val="1E1D1C"/>
            </a:solidFill>
            <a:effectLst/>
            <a:uLnTx/>
            <a:uFillTx/>
            <a:latin typeface="+mn-lt"/>
            <a:ea typeface="+mn-ea"/>
            <a:cs typeface="+mn-cs"/>
          </a:endParaRPr>
        </a:p>
      </xdr:txBody>
    </xdr:sp>
    <xdr:clientData/>
  </xdr:twoCellAnchor>
  <xdr:twoCellAnchor>
    <xdr:from>
      <xdr:col>5</xdr:col>
      <xdr:colOff>841456</xdr:colOff>
      <xdr:row>27</xdr:row>
      <xdr:rowOff>217597</xdr:rowOff>
    </xdr:from>
    <xdr:to>
      <xdr:col>6</xdr:col>
      <xdr:colOff>837299</xdr:colOff>
      <xdr:row>31</xdr:row>
      <xdr:rowOff>1555</xdr:rowOff>
    </xdr:to>
    <xdr:sp macro="" textlink="">
      <xdr:nvSpPr>
        <xdr:cNvPr id="13" name="TextBox 10">
          <a:extLst>
            <a:ext uri="{FF2B5EF4-FFF2-40B4-BE49-F238E27FC236}">
              <a16:creationId xmlns:a16="http://schemas.microsoft.com/office/drawing/2014/main" id="{293673EE-75FC-446F-9BF1-A866B4CA53F2}"/>
            </a:ext>
          </a:extLst>
        </xdr:cNvPr>
        <xdr:cNvSpPr txBox="1"/>
      </xdr:nvSpPr>
      <xdr:spPr>
        <a:xfrm>
          <a:off x="9181123" y="7223764"/>
          <a:ext cx="1488093" cy="757624"/>
        </a:xfrm>
        <a:prstGeom prst="rect">
          <a:avLst/>
        </a:prstGeom>
        <a:noFill/>
        <a:ln>
          <a:noFill/>
        </a:ln>
      </xdr:spPr>
      <xdr:txBody>
        <a:bodyPr wrap="square" lIns="0" tIns="0" rIns="0" bIns="0" rtlCol="0" anchor="t" anchorCtr="0">
          <a:sp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600"/>
            </a:spcAft>
            <a:buClrTx/>
            <a:buSzTx/>
            <a:buFontTx/>
            <a:buNone/>
            <a:tabLst/>
            <a:defRPr/>
          </a:pPr>
          <a:r>
            <a:rPr kumimoji="0" lang="en-AU" sz="900" b="1" i="0" u="none" strike="noStrike" kern="1200" cap="none" spc="0" normalizeH="0" baseline="0">
              <a:ln>
                <a:noFill/>
              </a:ln>
              <a:solidFill>
                <a:srgbClr val="1E1D1C"/>
              </a:solidFill>
              <a:effectLst/>
              <a:uLnTx/>
              <a:uFillTx/>
              <a:latin typeface="+mj-lt"/>
              <a:ea typeface="+mn-ea"/>
              <a:cs typeface="+mn-cs"/>
            </a:rPr>
            <a:t>Facility basis</a:t>
          </a:r>
          <a:endParaRPr kumimoji="0" lang="en-AU" sz="1400" b="1" i="0" u="none" strike="noStrike" kern="1200" cap="none" spc="0" normalizeH="0" baseline="0">
            <a:ln>
              <a:noFill/>
            </a:ln>
            <a:solidFill>
              <a:srgbClr val="006E78"/>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AU" sz="1400" b="1" i="0" u="none" strike="noStrike" kern="1200" cap="none" spc="0" normalizeH="0" baseline="0">
              <a:ln>
                <a:noFill/>
              </a:ln>
              <a:solidFill>
                <a:srgbClr val="006E78"/>
              </a:solidFill>
              <a:effectLst/>
              <a:uLnTx/>
              <a:uFillTx/>
              <a:latin typeface="+mn-lt"/>
              <a:ea typeface="+mn-ea"/>
              <a:cs typeface="+mn-cs"/>
            </a:rPr>
            <a:t>58% </a:t>
          </a:r>
          <a:r>
            <a:rPr lang="en-AU" sz="900">
              <a:solidFill>
                <a:srgbClr val="1E1D1C"/>
              </a:solidFill>
              <a:latin typeface="+mn-lt"/>
            </a:rPr>
            <a:t>Bank debt facilities</a:t>
          </a:r>
          <a:endParaRPr kumimoji="0" lang="en-AU" sz="900" b="0" i="0" u="none" strike="noStrike" kern="1200" cap="none" spc="0" normalizeH="0" baseline="0">
            <a:ln>
              <a:noFill/>
            </a:ln>
            <a:solidFill>
              <a:srgbClr val="1E1D1C"/>
            </a:solidFill>
            <a:effectLst/>
            <a:uLnTx/>
            <a:uFillTx/>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AU" sz="900" b="0" i="0" u="none" strike="noStrike" kern="1200" cap="none" spc="0" normalizeH="0" baseline="0">
            <a:ln>
              <a:noFill/>
            </a:ln>
            <a:solidFill>
              <a:srgbClr val="006E78"/>
            </a:solidFill>
            <a:effectLst/>
            <a:uLnTx/>
            <a:uFillTx/>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AU" sz="1400" b="1" i="0" u="none" strike="noStrike" kern="1200" cap="none" spc="0" normalizeH="0" baseline="0">
              <a:ln>
                <a:noFill/>
              </a:ln>
              <a:solidFill>
                <a:srgbClr val="006E78"/>
              </a:solidFill>
              <a:effectLst/>
              <a:uLnTx/>
              <a:uFillTx/>
              <a:latin typeface="+mn-lt"/>
              <a:ea typeface="+mn-ea"/>
              <a:cs typeface="+mn-cs"/>
            </a:rPr>
            <a:t>42% </a:t>
          </a:r>
          <a:r>
            <a:rPr kumimoji="0" lang="en-AU" sz="900" b="0" i="0" u="none" strike="noStrike" kern="1200" cap="none" spc="0" normalizeH="0" baseline="0">
              <a:ln>
                <a:noFill/>
              </a:ln>
              <a:solidFill>
                <a:srgbClr val="1E1D1C"/>
              </a:solidFill>
              <a:effectLst/>
              <a:uLnTx/>
              <a:uFillTx/>
              <a:latin typeface="+mn-lt"/>
              <a:ea typeface="+mn-ea"/>
              <a:cs typeface="+mn-cs"/>
            </a:rPr>
            <a:t>Debt capital markets</a:t>
          </a:r>
        </a:p>
      </xdr:txBody>
    </xdr:sp>
    <xdr:clientData/>
  </xdr:twoCellAnchor>
  <xdr:twoCellAnchor>
    <xdr:from>
      <xdr:col>5</xdr:col>
      <xdr:colOff>836163</xdr:colOff>
      <xdr:row>27</xdr:row>
      <xdr:rowOff>46147</xdr:rowOff>
    </xdr:from>
    <xdr:to>
      <xdr:col>6</xdr:col>
      <xdr:colOff>837299</xdr:colOff>
      <xdr:row>27</xdr:row>
      <xdr:rowOff>46147</xdr:rowOff>
    </xdr:to>
    <xdr:cxnSp macro="">
      <xdr:nvCxnSpPr>
        <xdr:cNvPr id="2" name="Straight Connector 1">
          <a:extLst>
            <a:ext uri="{FF2B5EF4-FFF2-40B4-BE49-F238E27FC236}">
              <a16:creationId xmlns:a16="http://schemas.microsoft.com/office/drawing/2014/main" id="{4FF91967-BDF8-4FA6-B1D4-7306BE07E47F}"/>
            </a:ext>
          </a:extLst>
        </xdr:cNvPr>
        <xdr:cNvCxnSpPr>
          <a:cxnSpLocks/>
        </xdr:cNvCxnSpPr>
      </xdr:nvCxnSpPr>
      <xdr:spPr>
        <a:xfrm>
          <a:off x="9175830" y="7052314"/>
          <a:ext cx="1493386" cy="0"/>
        </a:xfrm>
        <a:prstGeom prst="line">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0</xdr:row>
      <xdr:rowOff>9525</xdr:rowOff>
    </xdr:from>
    <xdr:to>
      <xdr:col>0</xdr:col>
      <xdr:colOff>66675</xdr:colOff>
      <xdr:row>0</xdr:row>
      <xdr:rowOff>112117</xdr:rowOff>
    </xdr:to>
    <xdr:sp macro="" textlink="">
      <xdr:nvSpPr>
        <xdr:cNvPr id="6" name="TextBox 5">
          <a:extLst>
            <a:ext uri="{FF2B5EF4-FFF2-40B4-BE49-F238E27FC236}">
              <a16:creationId xmlns:a16="http://schemas.microsoft.com/office/drawing/2014/main" id="{93731439-EA75-7F9D-1F63-D783A2352DE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5E2CB86-12FD-4341-804D-E98FE1564B9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9" name="TextBox 8">
          <a:extLst>
            <a:ext uri="{FF2B5EF4-FFF2-40B4-BE49-F238E27FC236}">
              <a16:creationId xmlns:a16="http://schemas.microsoft.com/office/drawing/2014/main" id="{DD348CAE-DFFD-4EFC-A1B2-A5637C2FCE4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10" name="TextBox 9">
          <a:extLst>
            <a:ext uri="{FF2B5EF4-FFF2-40B4-BE49-F238E27FC236}">
              <a16:creationId xmlns:a16="http://schemas.microsoft.com/office/drawing/2014/main" id="{59EF2D0A-E23F-47F9-B237-63BE3295DAA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0.18566</cdr:x>
      <cdr:y>0.03938</cdr:y>
    </cdr:from>
    <cdr:to>
      <cdr:x>0.34181</cdr:x>
      <cdr:y>0.15942</cdr:y>
    </cdr:to>
    <cdr:sp macro="" textlink="">
      <cdr:nvSpPr>
        <cdr:cNvPr id="2" name="TextBox 1">
          <a:extLst xmlns:a="http://schemas.openxmlformats.org/drawingml/2006/main">
            <a:ext uri="{FF2B5EF4-FFF2-40B4-BE49-F238E27FC236}">
              <a16:creationId xmlns:a16="http://schemas.microsoft.com/office/drawing/2014/main" id="{7DAA71E5-A240-FBB4-5F5F-E36CD2F4F893}"/>
            </a:ext>
          </a:extLst>
        </cdr:cNvPr>
        <cdr:cNvSpPr txBox="1"/>
      </cdr:nvSpPr>
      <cdr:spPr>
        <a:xfrm xmlns:a="http://schemas.openxmlformats.org/drawingml/2006/main">
          <a:off x="796652" y="92138"/>
          <a:ext cx="670028" cy="2808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b="1" dirty="0">
              <a:latin typeface="+mj-lt"/>
            </a:rPr>
            <a:t>Drawn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506678-E7B8-48B2-84DC-B0B9976DCE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D2933035-900F-49A7-9590-190AFA9BEAF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7CC30ED2-9D60-4145-82E7-BC8E2CCCF7B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9021119-73C5-5793-F0C5-D6966B23E7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editAs="oneCell">
    <xdr:from>
      <xdr:col>6</xdr:col>
      <xdr:colOff>1073619</xdr:colOff>
      <xdr:row>0</xdr:row>
      <xdr:rowOff>17555</xdr:rowOff>
    </xdr:from>
    <xdr:to>
      <xdr:col>7</xdr:col>
      <xdr:colOff>1266957</xdr:colOff>
      <xdr:row>2</xdr:row>
      <xdr:rowOff>96697</xdr:rowOff>
    </xdr:to>
    <xdr:pic>
      <xdr:nvPicPr>
        <xdr:cNvPr id="3" name="Picture 2">
          <a:extLst>
            <a:ext uri="{FF2B5EF4-FFF2-40B4-BE49-F238E27FC236}">
              <a16:creationId xmlns:a16="http://schemas.microsoft.com/office/drawing/2014/main" id="{064960B6-E0BD-448B-91DA-1AA9F357F5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33458" y="17555"/>
          <a:ext cx="1483822" cy="51954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49691C2E-EC19-4526-3435-D80789DBB0C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040205ED-319D-0F6B-37F5-FBCCE244FA6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845AE99-D403-46E0-8AC3-06772A7D053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7" name="TextBox 6">
          <a:extLst>
            <a:ext uri="{FF2B5EF4-FFF2-40B4-BE49-F238E27FC236}">
              <a16:creationId xmlns:a16="http://schemas.microsoft.com/office/drawing/2014/main" id="{B8C08FF4-D079-4A67-A6A8-9FC3551ABAF6}"/>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8" name="TextBox 7">
          <a:extLst>
            <a:ext uri="{FF2B5EF4-FFF2-40B4-BE49-F238E27FC236}">
              <a16:creationId xmlns:a16="http://schemas.microsoft.com/office/drawing/2014/main" id="{B923719D-206D-47F2-BF2D-365ACB195ED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persons/person.xml><?xml version="1.0" encoding="utf-8"?>
<personList xmlns="http://schemas.microsoft.com/office/spreadsheetml/2018/threadedcomments" xmlns:x="http://schemas.openxmlformats.org/spreadsheetml/2006/main">
  <person displayName="Yujie Sun" id="{E231646F-A1A3-4264-BBD3-5DF6587033B5}" userId="S::yujie.sun@dexus.com::a1b6e3c4-4bc8-4593-a297-8f478a51f070" providerId="AD"/>
</personList>
</file>

<file path=xl/theme/theme1.xml><?xml version="1.0" encoding="utf-8"?>
<a:theme xmlns:a="http://schemas.openxmlformats.org/drawingml/2006/main" name="Anchor11">
  <a:themeElements>
    <a:clrScheme name="Dexus_Anchor11">
      <a:dk1>
        <a:srgbClr val="262626"/>
      </a:dk1>
      <a:lt1>
        <a:sysClr val="window" lastClr="FFFFFF"/>
      </a:lt1>
      <a:dk2>
        <a:srgbClr val="000000"/>
      </a:dk2>
      <a:lt2>
        <a:srgbClr val="FFFFFF"/>
      </a:lt2>
      <a:accent1>
        <a:srgbClr val="14AFDC"/>
      </a:accent1>
      <a:accent2>
        <a:srgbClr val="642666"/>
      </a:accent2>
      <a:accent3>
        <a:srgbClr val="ACDC91"/>
      </a:accent3>
      <a:accent4>
        <a:srgbClr val="89D7ED"/>
      </a:accent4>
      <a:accent5>
        <a:srgbClr val="B192B2"/>
      </a:accent5>
      <a:accent6>
        <a:srgbClr val="D5EDC9"/>
      </a:accent6>
      <a:hlink>
        <a:srgbClr val="262626"/>
      </a:hlink>
      <a:folHlink>
        <a:srgbClr val="262626"/>
      </a:folHlink>
    </a:clrScheme>
    <a:fontScheme name="Dexus_PP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Anchor11" id="{9AC335E6-41F4-4873-BEC6-39F7A4E662C3}" vid="{CA6DC0C9-7502-4637-8BC8-B3F0D42BBBE6}"/>
    </a:ext>
  </a:extLst>
</a:theme>
</file>

<file path=xl/theme/themeOverride1.xml><?xml version="1.0" encoding="utf-8"?>
<a:themeOverride xmlns:a="http://schemas.openxmlformats.org/drawingml/2006/main">
  <a:clrScheme name="BWD079">
    <a:dk1>
      <a:srgbClr val="FFFFFF"/>
    </a:dk1>
    <a:lt1>
      <a:srgbClr val="414042"/>
    </a:lt1>
    <a:dk2>
      <a:srgbClr val="FFFFFF"/>
    </a:dk2>
    <a:lt2>
      <a:srgbClr val="632565"/>
    </a:lt2>
    <a:accent1>
      <a:srgbClr val="00779C"/>
    </a:accent1>
    <a:accent2>
      <a:srgbClr val="919FBE"/>
    </a:accent2>
    <a:accent3>
      <a:srgbClr val="00B1DF"/>
    </a:accent3>
    <a:accent4>
      <a:srgbClr val="9FD18E"/>
    </a:accent4>
    <a:accent5>
      <a:srgbClr val="81D3EB"/>
    </a:accent5>
    <a:accent6>
      <a:srgbClr val="36BDB1"/>
    </a:accent6>
    <a:hlink>
      <a:srgbClr val="414042"/>
    </a:hlink>
    <a:folHlink>
      <a:srgbClr val="414042"/>
    </a:folHlink>
  </a:clrScheme>
  <a:fontScheme name="BWD079">
    <a:majorFont>
      <a:latin typeface="Gilroy Bold"/>
      <a:ea typeface=""/>
      <a:cs typeface=""/>
    </a:majorFont>
    <a:minorFont>
      <a:latin typeface="Gilroy"/>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A8" dT="2024-07-17T01:55:44.27" personId="{E231646F-A1A3-4264-BBD3-5DF6587033B5}" id="{6C7250D4-FA5D-4179-B946-A3B8471ED70E}">
    <text>100%</text>
  </threadedComment>
  <threadedComment ref="A8" dT="2024-07-17T01:56:26.77" personId="{E231646F-A1A3-4264-BBD3-5DF6587033B5}" id="{5A82CDAA-610B-4269-82D7-8BC2EFC3E679}" parentId="{6C7250D4-FA5D-4179-B946-A3B8471ED70E}">
    <text>Check line colour</text>
  </threadedComment>
  <threadedComment ref="F18" dT="2024-07-22T04:18:00.33" personId="{E231646F-A1A3-4264-BBD3-5DF6587033B5}" id="{FE99F3B1-5616-405C-947B-61A863680C92}">
    <text xml:space="preserve">Check the numbers here?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apsc.gov.au/" TargetMode="External"/><Relationship Id="rId2" Type="http://schemas.openxmlformats.org/officeDocument/2006/relationships/hyperlink" Target="https://www.apsc.gov.au/" TargetMode="External"/><Relationship Id="rId1" Type="http://schemas.openxmlformats.org/officeDocument/2006/relationships/hyperlink" Target="https://legacy.apsc.gov.au/appendix-common-workforce-metrics" TargetMode="External"/><Relationship Id="rId5" Type="http://schemas.openxmlformats.org/officeDocument/2006/relationships/drawing" Target="../drawings/drawing11.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4.xml"/><Relationship Id="rId1" Type="http://schemas.openxmlformats.org/officeDocument/2006/relationships/printerSettings" Target="../printerSettings/printerSettings3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0D7BE-BBCC-4199-9498-3A32145EAAA0}">
  <sheetPr codeName="Sheet1">
    <tabColor theme="3"/>
    <pageSetUpPr fitToPage="1"/>
  </sheetPr>
  <dimension ref="A1:F30"/>
  <sheetViews>
    <sheetView showGridLines="0" tabSelected="1" zoomScale="93" zoomScaleNormal="93" zoomScaleSheetLayoutView="93" workbookViewId="0"/>
  </sheetViews>
  <sheetFormatPr defaultRowHeight="14.25"/>
  <cols>
    <col min="1" max="1" width="2.25" customWidth="1"/>
    <col min="2" max="2" width="36.875" customWidth="1"/>
    <col min="3" max="4" width="30.75" customWidth="1"/>
    <col min="5" max="5" width="28.25" customWidth="1"/>
    <col min="6" max="6" width="11.625" customWidth="1"/>
    <col min="7" max="7" width="7.75" customWidth="1"/>
  </cols>
  <sheetData>
    <row r="1" spans="1:6">
      <c r="B1" s="168"/>
    </row>
    <row r="4" spans="1:6" ht="34.5" customHeight="1" thickBot="1">
      <c r="A4" s="54" t="s">
        <v>1148</v>
      </c>
      <c r="B4" s="38"/>
      <c r="C4" s="39"/>
      <c r="D4" s="38"/>
      <c r="E4" s="39"/>
      <c r="F4" s="38"/>
    </row>
    <row r="5" spans="1:6" ht="34.5" customHeight="1" thickTop="1">
      <c r="A5" s="836"/>
      <c r="B5" s="836"/>
      <c r="C5" s="836"/>
      <c r="D5" s="836"/>
      <c r="E5" s="836"/>
      <c r="F5" s="836"/>
    </row>
    <row r="6" spans="1:6" ht="15.75">
      <c r="A6" s="41"/>
      <c r="B6" s="151" t="s">
        <v>1567</v>
      </c>
      <c r="C6" s="151" t="s">
        <v>1147</v>
      </c>
      <c r="D6" s="151" t="s">
        <v>1167</v>
      </c>
      <c r="E6" s="151" t="s">
        <v>1568</v>
      </c>
      <c r="F6" s="148"/>
    </row>
    <row r="7" spans="1:6">
      <c r="A7" s="41"/>
      <c r="B7" s="149" t="s">
        <v>1545</v>
      </c>
      <c r="C7" s="149" t="s">
        <v>1550</v>
      </c>
      <c r="D7" s="150" t="s">
        <v>1557</v>
      </c>
      <c r="E7" s="150" t="s">
        <v>1561</v>
      </c>
      <c r="F7" s="41"/>
    </row>
    <row r="8" spans="1:6">
      <c r="A8" s="41"/>
      <c r="B8" s="40"/>
      <c r="C8" s="150" t="s">
        <v>1551</v>
      </c>
      <c r="D8" s="41"/>
      <c r="E8" s="150" t="s">
        <v>4</v>
      </c>
      <c r="F8" s="41"/>
    </row>
    <row r="9" spans="1:6">
      <c r="A9" s="41"/>
      <c r="B9" s="40"/>
      <c r="C9" s="150" t="s">
        <v>1552</v>
      </c>
      <c r="D9" s="41"/>
      <c r="E9" s="150" t="s">
        <v>1562</v>
      </c>
      <c r="F9" s="41"/>
    </row>
    <row r="10" spans="1:6" ht="15.75">
      <c r="A10" s="41"/>
      <c r="B10" s="40"/>
      <c r="C10" s="149" t="s">
        <v>1556</v>
      </c>
      <c r="D10" s="151" t="s">
        <v>1162</v>
      </c>
      <c r="E10" s="41"/>
      <c r="F10" s="41"/>
    </row>
    <row r="11" spans="1:6" ht="15.75">
      <c r="A11" s="41"/>
      <c r="B11" s="151" t="s">
        <v>0</v>
      </c>
      <c r="C11" s="150" t="s">
        <v>1553</v>
      </c>
      <c r="D11" s="42" t="s">
        <v>2</v>
      </c>
      <c r="E11" s="41"/>
      <c r="F11" s="41"/>
    </row>
    <row r="12" spans="1:6" ht="15.75">
      <c r="A12" s="41"/>
      <c r="B12" s="149" t="s">
        <v>1546</v>
      </c>
      <c r="C12" s="150" t="s">
        <v>1554</v>
      </c>
      <c r="D12" s="40" t="s">
        <v>3</v>
      </c>
      <c r="E12" s="151" t="s">
        <v>1</v>
      </c>
      <c r="F12" s="41"/>
    </row>
    <row r="13" spans="1:6">
      <c r="A13" s="41"/>
      <c r="B13" s="149" t="s">
        <v>1547</v>
      </c>
      <c r="C13" s="149" t="s">
        <v>1555</v>
      </c>
      <c r="D13" s="150" t="s">
        <v>1559</v>
      </c>
      <c r="E13" s="150" t="s">
        <v>1563</v>
      </c>
      <c r="F13" s="41"/>
    </row>
    <row r="14" spans="1:6">
      <c r="A14" s="41"/>
      <c r="B14" s="149" t="s">
        <v>1548</v>
      </c>
      <c r="C14" s="40"/>
      <c r="D14" s="42" t="s">
        <v>5</v>
      </c>
      <c r="E14" s="150" t="s">
        <v>1564</v>
      </c>
      <c r="F14" s="41"/>
    </row>
    <row r="15" spans="1:6">
      <c r="A15" s="41"/>
      <c r="B15" s="41"/>
      <c r="C15" s="40"/>
      <c r="D15" s="150" t="s">
        <v>1560</v>
      </c>
      <c r="E15" s="41"/>
      <c r="F15" s="41"/>
    </row>
    <row r="16" spans="1:6">
      <c r="A16" s="41"/>
      <c r="B16" s="41"/>
      <c r="C16" s="40"/>
      <c r="D16" s="812"/>
      <c r="E16" s="41"/>
      <c r="F16" s="41"/>
    </row>
    <row r="17" spans="1:6" ht="15.75">
      <c r="A17" s="41"/>
      <c r="B17" s="151" t="s">
        <v>6</v>
      </c>
      <c r="C17" s="40"/>
      <c r="D17" s="812"/>
      <c r="E17" s="41"/>
      <c r="F17" s="41"/>
    </row>
    <row r="18" spans="1:6" ht="15.75">
      <c r="A18" s="41"/>
      <c r="B18" s="149" t="s">
        <v>1549</v>
      </c>
      <c r="C18" s="40"/>
      <c r="D18" s="151" t="s">
        <v>1163</v>
      </c>
      <c r="E18" s="41"/>
      <c r="F18" s="41"/>
    </row>
    <row r="19" spans="1:6">
      <c r="A19" s="41"/>
      <c r="B19" s="149" t="s">
        <v>7</v>
      </c>
      <c r="C19" s="40"/>
      <c r="D19" s="150" t="s">
        <v>1558</v>
      </c>
      <c r="E19" s="41"/>
      <c r="F19" s="41"/>
    </row>
    <row r="20" spans="1:6">
      <c r="A20" s="41"/>
      <c r="B20" s="149" t="s">
        <v>8</v>
      </c>
      <c r="C20" s="40"/>
      <c r="D20" s="40"/>
      <c r="E20" s="41"/>
      <c r="F20" s="41"/>
    </row>
    <row r="21" spans="1:6">
      <c r="A21" s="41"/>
      <c r="B21" s="41"/>
      <c r="C21" s="40"/>
      <c r="D21" s="811"/>
      <c r="E21" s="41"/>
      <c r="F21" s="41"/>
    </row>
    <row r="22" spans="1:6">
      <c r="A22" s="41"/>
      <c r="B22" s="41"/>
      <c r="C22" s="40"/>
      <c r="D22" s="811"/>
      <c r="E22" s="41"/>
      <c r="F22" s="41"/>
    </row>
    <row r="23" spans="1:6">
      <c r="A23" s="49"/>
      <c r="B23" s="49"/>
      <c r="C23" s="49"/>
      <c r="D23" s="49"/>
      <c r="E23" s="49"/>
      <c r="F23" s="49"/>
    </row>
    <row r="24" spans="1:6" ht="34.5" customHeight="1" thickBot="1">
      <c r="A24" s="37" t="s">
        <v>9</v>
      </c>
      <c r="B24" s="38"/>
      <c r="C24" s="39"/>
      <c r="D24" s="38"/>
      <c r="E24" s="39"/>
      <c r="F24" s="38"/>
    </row>
    <row r="25" spans="1:6" ht="204.75" customHeight="1" thickTop="1">
      <c r="A25" s="837" t="s">
        <v>1613</v>
      </c>
      <c r="B25" s="837"/>
      <c r="C25" s="837"/>
      <c r="D25" s="837"/>
      <c r="E25" s="837"/>
      <c r="F25" s="837"/>
    </row>
    <row r="26" spans="1:6" ht="34.5" customHeight="1" thickBot="1">
      <c r="A26" s="37" t="s">
        <v>10</v>
      </c>
      <c r="B26" s="38"/>
      <c r="C26" s="39"/>
      <c r="D26" s="38"/>
      <c r="E26" s="39"/>
      <c r="F26" s="38"/>
    </row>
    <row r="27" spans="1:6" ht="96.75" customHeight="1" thickTop="1">
      <c r="A27" s="837" t="s">
        <v>1320</v>
      </c>
      <c r="B27" s="837"/>
      <c r="C27" s="837"/>
      <c r="D27" s="837"/>
      <c r="E27" s="837"/>
      <c r="F27" s="837"/>
    </row>
    <row r="28" spans="1:6" ht="34.5" customHeight="1" thickBot="1">
      <c r="A28" s="43" t="s">
        <v>11</v>
      </c>
      <c r="B28" s="38"/>
      <c r="C28" s="39"/>
      <c r="D28" s="38"/>
      <c r="E28" s="39"/>
      <c r="F28" s="38"/>
    </row>
    <row r="29" spans="1:6" ht="102" customHeight="1" thickTop="1" thickBot="1">
      <c r="A29" s="837" t="s">
        <v>12</v>
      </c>
      <c r="B29" s="837"/>
      <c r="C29" s="837"/>
      <c r="D29" s="837"/>
      <c r="E29" s="837"/>
      <c r="F29" s="837"/>
    </row>
    <row r="30" spans="1:6" ht="126.95" customHeight="1" thickTop="1">
      <c r="A30" s="838"/>
      <c r="B30" s="838"/>
      <c r="C30" s="838"/>
      <c r="D30" s="838"/>
      <c r="E30" s="838"/>
      <c r="F30" s="838"/>
    </row>
  </sheetData>
  <mergeCells count="5">
    <mergeCell ref="A5:F5"/>
    <mergeCell ref="A25:F25"/>
    <mergeCell ref="A27:F27"/>
    <mergeCell ref="A29:F29"/>
    <mergeCell ref="A30:F30"/>
  </mergeCells>
  <hyperlinks>
    <hyperlink ref="C13" location="Remuneration!A1" display="Remuneration" xr:uid="{BFFFB092-2F66-4C97-BC9B-3175FA768106}"/>
    <hyperlink ref="D12" location="Water!A1" display="Water" xr:uid="{F4B7222A-4D65-48D3-BF1C-02BD2E00F08C}"/>
    <hyperlink ref="B12" location="'DXS Financial Performance'!A1" display="DXS Financial Performance" xr:uid="{1870350A-84A9-43F6-9A68-A0C58D091359}"/>
    <hyperlink ref="E8" location="Materials!A1" display="Materials" xr:uid="{93A00ABF-44B0-486E-9B8C-F36611654704}"/>
    <hyperlink ref="B7" location="'Commitments Update'!A1" display="Commitments Update" xr:uid="{58F7AA8E-33D0-4ED2-A60A-B08E80C23E7D}"/>
    <hyperlink ref="B13" location="'DXS Portfolio Snapshot'!A1" display="DXS Portfolio Snapshot" xr:uid="{C4D28B3E-4A23-4CB1-944F-4DFF15C8543F}"/>
    <hyperlink ref="B14" location="'DXS Capital Management'!A1" display="DXS Capital Management" xr:uid="{E591CD7D-7814-4F80-AED6-5309B18E14FC}"/>
    <hyperlink ref="B18" location="'DXS Portfolio'!A1" display="DXS Portfolio" xr:uid="{6C5E17E6-B609-4350-9F42-880DDD1ECC3C}"/>
    <hyperlink ref="B19" location="'DXI Portfolio'!A1" display="Dexus Industria REIT (DXI)" xr:uid="{0BC95D64-A962-487D-B7AF-AAB035448ED9}"/>
    <hyperlink ref="B20" location="'DXC Portfolio'!A1" display="Dexus Convenience Retail REIT (DXC)" xr:uid="{4B4C2B79-DF63-4A5A-954A-BF000FAC4D89}"/>
    <hyperlink ref="C12" location="'Engagement and Flexible Work'!A1" display="Engagement and Flexible Work" xr:uid="{77BF7EA1-B004-4FA9-891F-E6EB60818EF3}"/>
    <hyperlink ref="C11" location="'Human Capital Development'!A1" display="Human Capital Development" xr:uid="{80C831C9-9227-4150-8294-FAE7DFE26F76}"/>
    <hyperlink ref="C10" location="'Recruitment and Retention'!A1" display="Recruitment and Retention" xr:uid="{6FA9E786-810E-43F7-9799-D0859836428D}"/>
    <hyperlink ref="C9" location="'Work Health and Safety'!A1" display="Work Health and Safety" xr:uid="{F0DBB80E-10DE-486B-993B-505C541E1559}"/>
    <hyperlink ref="C8" location="'Diversity and Inclusion'!A1" display="Diversity and Inclusion" xr:uid="{4BDABFB8-47E1-4591-B192-AB3EFDCDCC97}"/>
    <hyperlink ref="C7" location="'Our Workforce'!A1" display="Our Workforce" xr:uid="{DFBF2CD0-0705-4948-AE5F-71FA180EC967}"/>
    <hyperlink ref="D7" location="'Customer Experience'!A1" display="Customer Experience" xr:uid="{18A1B5E1-A0E7-44AF-82A7-3A1965566045}"/>
    <hyperlink ref="D15" location="'Performance Towards Commitments'!A1" display="Progress Towards Commitments" xr:uid="{EF93D3F1-CC37-402C-919B-CBE8794E3CAA}"/>
    <hyperlink ref="D14" location="'GHG Emissions'!A1" display="GHG Emissions" xr:uid="{89372DBA-D80C-4182-906C-4786DA13A361}"/>
    <hyperlink ref="D13" location="'Air Emissions'!A1" display="Air Emissions" xr:uid="{F9272DCA-8464-48F4-B9C0-605368799E19}"/>
    <hyperlink ref="D11" location="Energy!A1" display="Energy" xr:uid="{095DAD0B-994C-4813-8EBA-FC238FFF2752}"/>
    <hyperlink ref="E7" location="'Green Building Certifications'!A1" display="Green Building Certifications" xr:uid="{BC278ABD-4FD1-4430-8ECE-01C41CAA2C6A}"/>
    <hyperlink ref="E9" location="'Supply Chain'!A1" display="Supply Chain" xr:uid="{416190E9-13F7-4BD1-A688-C34F624CF944}"/>
    <hyperlink ref="E13" location="'GRI Index'!A1" display="GRI Index" xr:uid="{43D3E59D-F432-4D35-A491-8FD9BA10A3D6}"/>
    <hyperlink ref="E14" location="'SASB Index'!A1" display="SASB Index" xr:uid="{0BDBAA29-8AEA-45ED-A8BD-0BEBAD2E42CA}"/>
    <hyperlink ref="D19" location="'Community Investments'!A1" display="Community Investments" xr:uid="{6DF91336-EF0A-470A-AC54-2812D0895116}"/>
  </hyperlinks>
  <pageMargins left="0.70866141732283472" right="0.70866141732283472" top="0.74803149606299213" bottom="0.74803149606299213" header="0.31496062992125984" footer="0.31496062992125984"/>
  <pageSetup paperSize="9" scale="57" fitToHeight="0" orientation="portrait" r:id="rId1"/>
  <headerFooter>
    <oddFooter>&amp;L&amp;9Dexus FY24 Sustainability Data Pack</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F639D-78D2-4A9F-9A7C-6A95D641E9F2}">
  <sheetPr codeName="Sheet9">
    <tabColor rgb="FFECE0EC"/>
    <pageSetUpPr fitToPage="1"/>
  </sheetPr>
  <dimension ref="A1:I62"/>
  <sheetViews>
    <sheetView showGridLines="0" zoomScale="93" zoomScaleNormal="93" zoomScaleSheetLayoutView="93" workbookViewId="0"/>
  </sheetViews>
  <sheetFormatPr defaultColWidth="9" defaultRowHeight="12.75"/>
  <cols>
    <col min="1" max="1" width="32.25" style="12" customWidth="1"/>
    <col min="2" max="2" width="7.375" style="12" customWidth="1"/>
    <col min="3" max="8" width="18.875" style="12" customWidth="1"/>
    <col min="9" max="16384" width="9" style="12"/>
  </cols>
  <sheetData>
    <row r="1" spans="1:8" ht="15" customHeight="1">
      <c r="A1" s="102" t="s">
        <v>13</v>
      </c>
      <c r="B1" s="172"/>
    </row>
    <row r="4" spans="1:8" ht="20.25" thickBot="1">
      <c r="A4" s="187" t="s">
        <v>278</v>
      </c>
      <c r="B4" s="44"/>
    </row>
    <row r="5" spans="1:8" ht="20.25" thickTop="1">
      <c r="A5" s="44"/>
      <c r="B5" s="44"/>
    </row>
    <row r="6" spans="1:8" ht="19.5" customHeight="1">
      <c r="A6" s="194" t="s">
        <v>264</v>
      </c>
      <c r="B6" s="192" t="s">
        <v>183</v>
      </c>
      <c r="C6" s="193" t="s">
        <v>17</v>
      </c>
      <c r="D6" s="193" t="s">
        <v>18</v>
      </c>
      <c r="E6" s="193" t="s">
        <v>19</v>
      </c>
      <c r="F6" s="193" t="s">
        <v>20</v>
      </c>
      <c r="G6" s="193" t="s">
        <v>21</v>
      </c>
      <c r="H6" s="193" t="s">
        <v>133</v>
      </c>
    </row>
    <row r="7" spans="1:8" ht="19.5" customHeight="1">
      <c r="A7" s="254" t="s">
        <v>279</v>
      </c>
      <c r="B7" s="254"/>
      <c r="C7" s="255"/>
      <c r="D7" s="255"/>
      <c r="E7" s="255"/>
      <c r="F7" s="255"/>
      <c r="G7" s="255"/>
      <c r="H7" s="255"/>
    </row>
    <row r="8" spans="1:8" ht="19.5" customHeight="1">
      <c r="A8" s="190" t="s">
        <v>280</v>
      </c>
      <c r="B8" s="188" t="s">
        <v>186</v>
      </c>
      <c r="C8" s="220">
        <v>19</v>
      </c>
      <c r="D8" s="220">
        <v>5</v>
      </c>
      <c r="E8" s="220">
        <v>10</v>
      </c>
      <c r="F8" s="220">
        <v>21</v>
      </c>
      <c r="G8" s="220" t="s">
        <v>281</v>
      </c>
      <c r="H8" s="220">
        <v>19</v>
      </c>
    </row>
    <row r="9" spans="1:8" ht="19.5" customHeight="1">
      <c r="A9" s="190" t="s">
        <v>282</v>
      </c>
      <c r="B9" s="188" t="s">
        <v>186</v>
      </c>
      <c r="C9" s="220">
        <v>0</v>
      </c>
      <c r="D9" s="220">
        <v>0</v>
      </c>
      <c r="E9" s="220">
        <v>2</v>
      </c>
      <c r="F9" s="220">
        <v>0</v>
      </c>
      <c r="G9" s="220" t="s">
        <v>283</v>
      </c>
      <c r="H9" s="220">
        <v>3</v>
      </c>
    </row>
    <row r="10" spans="1:8" ht="24.95" customHeight="1">
      <c r="A10" s="190" t="s">
        <v>284</v>
      </c>
      <c r="B10" s="188" t="s">
        <v>186</v>
      </c>
      <c r="C10" s="220">
        <v>0</v>
      </c>
      <c r="D10" s="220">
        <v>0</v>
      </c>
      <c r="E10" s="220">
        <v>1</v>
      </c>
      <c r="F10" s="220">
        <v>0</v>
      </c>
      <c r="G10" s="220" t="s">
        <v>285</v>
      </c>
      <c r="H10" s="220">
        <v>0</v>
      </c>
    </row>
    <row r="11" spans="1:8" ht="19.5" customHeight="1">
      <c r="A11" s="190" t="s">
        <v>286</v>
      </c>
      <c r="B11" s="188" t="s">
        <v>186</v>
      </c>
      <c r="C11" s="220">
        <v>0</v>
      </c>
      <c r="D11" s="220">
        <v>0</v>
      </c>
      <c r="E11" s="220">
        <v>0</v>
      </c>
      <c r="F11" s="220">
        <v>0</v>
      </c>
      <c r="G11" s="220" t="s">
        <v>283</v>
      </c>
      <c r="H11" s="220">
        <v>0</v>
      </c>
    </row>
    <row r="12" spans="1:8" ht="19.5" customHeight="1">
      <c r="A12" s="190" t="s">
        <v>287</v>
      </c>
      <c r="B12" s="188" t="s">
        <v>186</v>
      </c>
      <c r="C12" s="220">
        <v>0</v>
      </c>
      <c r="D12" s="220">
        <v>0</v>
      </c>
      <c r="E12" s="507">
        <v>0.38</v>
      </c>
      <c r="F12" s="220">
        <v>0</v>
      </c>
      <c r="G12" s="507" t="s">
        <v>283</v>
      </c>
      <c r="H12" s="507">
        <v>0.32</v>
      </c>
    </row>
    <row r="13" spans="1:8" ht="32.450000000000003" customHeight="1">
      <c r="A13" s="190" t="s">
        <v>288</v>
      </c>
      <c r="B13" s="188" t="s">
        <v>186</v>
      </c>
      <c r="C13" s="220">
        <v>0</v>
      </c>
      <c r="D13" s="220">
        <v>0</v>
      </c>
      <c r="E13" s="507">
        <v>2.1</v>
      </c>
      <c r="F13" s="220">
        <v>0</v>
      </c>
      <c r="G13" s="507" t="s">
        <v>283</v>
      </c>
      <c r="H13" s="507">
        <v>1.58</v>
      </c>
    </row>
    <row r="14" spans="1:8" ht="29.45" customHeight="1">
      <c r="A14" s="190" t="s">
        <v>289</v>
      </c>
      <c r="B14" s="188" t="s">
        <v>186</v>
      </c>
      <c r="C14" s="220">
        <v>0</v>
      </c>
      <c r="D14" s="220">
        <v>0</v>
      </c>
      <c r="E14" s="220">
        <v>0</v>
      </c>
      <c r="F14" s="220">
        <v>0</v>
      </c>
      <c r="G14" s="507" t="s">
        <v>283</v>
      </c>
      <c r="H14" s="507">
        <v>0</v>
      </c>
    </row>
    <row r="15" spans="1:8" ht="30" customHeight="1">
      <c r="A15" s="89" t="s">
        <v>290</v>
      </c>
      <c r="B15" s="89" t="s">
        <v>186</v>
      </c>
      <c r="C15" s="500">
        <v>0</v>
      </c>
      <c r="D15" s="500">
        <v>0</v>
      </c>
      <c r="E15" s="517">
        <v>68.14</v>
      </c>
      <c r="F15" s="500">
        <v>0</v>
      </c>
      <c r="G15" s="517" t="s">
        <v>283</v>
      </c>
      <c r="H15" s="517">
        <v>64.849999999999994</v>
      </c>
    </row>
    <row r="16" spans="1:8" ht="21.95" customHeight="1">
      <c r="A16" s="887" t="s">
        <v>291</v>
      </c>
      <c r="B16" s="887"/>
      <c r="C16" s="518"/>
      <c r="D16" s="518"/>
      <c r="E16" s="518"/>
      <c r="F16" s="518"/>
      <c r="G16" s="518"/>
      <c r="H16" s="518"/>
    </row>
    <row r="17" spans="1:9" ht="19.5" customHeight="1">
      <c r="A17" s="188" t="s">
        <v>280</v>
      </c>
      <c r="B17" s="188" t="s">
        <v>186</v>
      </c>
      <c r="C17" s="507" t="s">
        <v>188</v>
      </c>
      <c r="D17" s="220">
        <v>21</v>
      </c>
      <c r="E17" s="220">
        <v>20</v>
      </c>
      <c r="F17" s="220">
        <v>35</v>
      </c>
      <c r="G17" s="220">
        <v>62</v>
      </c>
      <c r="H17" s="220">
        <v>55</v>
      </c>
    </row>
    <row r="18" spans="1:9" ht="19.5" customHeight="1">
      <c r="A18" s="188" t="s">
        <v>292</v>
      </c>
      <c r="B18" s="188" t="s">
        <v>186</v>
      </c>
      <c r="C18" s="507" t="s">
        <v>188</v>
      </c>
      <c r="D18" s="220">
        <v>10</v>
      </c>
      <c r="E18" s="220">
        <v>0</v>
      </c>
      <c r="F18" s="220">
        <v>6</v>
      </c>
      <c r="G18" s="220">
        <v>3</v>
      </c>
      <c r="H18" s="220">
        <v>1</v>
      </c>
    </row>
    <row r="19" spans="1:9" ht="19.5" customHeight="1">
      <c r="A19" s="188" t="s">
        <v>286</v>
      </c>
      <c r="B19" s="188" t="s">
        <v>186</v>
      </c>
      <c r="C19" s="507" t="s">
        <v>188</v>
      </c>
      <c r="D19" s="220">
        <v>0</v>
      </c>
      <c r="E19" s="220">
        <v>0</v>
      </c>
      <c r="F19" s="220">
        <v>0</v>
      </c>
      <c r="G19" s="220">
        <v>0</v>
      </c>
      <c r="H19" s="220">
        <v>0</v>
      </c>
    </row>
    <row r="20" spans="1:9" ht="19.5" customHeight="1">
      <c r="A20" s="188" t="s">
        <v>293</v>
      </c>
      <c r="B20" s="188" t="s">
        <v>186</v>
      </c>
      <c r="C20" s="507" t="s">
        <v>188</v>
      </c>
      <c r="D20" s="507">
        <v>2.99</v>
      </c>
      <c r="E20" s="220">
        <v>0</v>
      </c>
      <c r="F20" s="507">
        <v>2.2599999999999998</v>
      </c>
      <c r="G20" s="220" t="s">
        <v>294</v>
      </c>
      <c r="H20" s="507">
        <v>0.3</v>
      </c>
    </row>
    <row r="21" spans="1:9" ht="19.5" customHeight="1">
      <c r="A21" s="188" t="s">
        <v>295</v>
      </c>
      <c r="B21" s="188" t="s">
        <v>186</v>
      </c>
      <c r="C21" s="507" t="s">
        <v>188</v>
      </c>
      <c r="D21" s="220">
        <v>3343131</v>
      </c>
      <c r="E21" s="220">
        <v>2382271</v>
      </c>
      <c r="F21" s="220">
        <v>2657742</v>
      </c>
      <c r="G21" s="220">
        <v>2889757.12</v>
      </c>
      <c r="H21" s="220">
        <v>3329740.04</v>
      </c>
    </row>
    <row r="22" spans="1:9" ht="19.5" customHeight="1">
      <c r="A22" s="254" t="s">
        <v>296</v>
      </c>
      <c r="B22" s="741"/>
      <c r="C22" s="518"/>
      <c r="D22" s="518"/>
      <c r="E22" s="518"/>
      <c r="F22" s="518"/>
      <c r="G22" s="518"/>
      <c r="H22" s="518"/>
    </row>
    <row r="23" spans="1:9" ht="19.5" customHeight="1">
      <c r="A23" s="188" t="s">
        <v>297</v>
      </c>
      <c r="B23" s="188" t="s">
        <v>186</v>
      </c>
      <c r="C23" s="220">
        <v>0</v>
      </c>
      <c r="D23" s="220">
        <v>0</v>
      </c>
      <c r="E23" s="220">
        <v>0</v>
      </c>
      <c r="F23" s="220">
        <v>0</v>
      </c>
      <c r="G23" s="220">
        <v>0</v>
      </c>
      <c r="H23" s="220">
        <v>0</v>
      </c>
    </row>
    <row r="24" spans="1:9" ht="19.5" customHeight="1">
      <c r="A24" s="188" t="s">
        <v>298</v>
      </c>
      <c r="B24" s="188" t="s">
        <v>186</v>
      </c>
      <c r="C24" s="220">
        <v>0</v>
      </c>
      <c r="D24" s="220">
        <v>0</v>
      </c>
      <c r="E24" s="220">
        <v>0</v>
      </c>
      <c r="F24" s="220">
        <v>0</v>
      </c>
      <c r="G24" s="220">
        <v>1</v>
      </c>
      <c r="H24" s="220">
        <v>0</v>
      </c>
    </row>
    <row r="25" spans="1:9" ht="19.5" customHeight="1">
      <c r="A25" s="188" t="s">
        <v>299</v>
      </c>
      <c r="B25" s="188" t="s">
        <v>186</v>
      </c>
      <c r="C25" s="220">
        <v>0</v>
      </c>
      <c r="D25" s="220">
        <v>1</v>
      </c>
      <c r="E25" s="220">
        <v>0</v>
      </c>
      <c r="F25" s="220">
        <v>1</v>
      </c>
      <c r="G25" s="220">
        <v>4</v>
      </c>
      <c r="H25" s="220">
        <v>0</v>
      </c>
    </row>
    <row r="26" spans="1:9" ht="19.5" customHeight="1">
      <c r="A26" s="188" t="s">
        <v>300</v>
      </c>
      <c r="B26" s="188" t="s">
        <v>186</v>
      </c>
      <c r="C26" s="220">
        <v>1</v>
      </c>
      <c r="D26" s="220">
        <v>0</v>
      </c>
      <c r="E26" s="220">
        <v>0</v>
      </c>
      <c r="F26" s="220">
        <v>0</v>
      </c>
      <c r="G26" s="220">
        <v>3</v>
      </c>
      <c r="H26" s="220">
        <v>2</v>
      </c>
    </row>
    <row r="27" spans="1:9" ht="29.45" customHeight="1">
      <c r="A27" s="188" t="s">
        <v>301</v>
      </c>
      <c r="B27" s="188" t="s">
        <v>186</v>
      </c>
      <c r="C27" s="220">
        <v>0</v>
      </c>
      <c r="D27" s="220">
        <v>5</v>
      </c>
      <c r="E27" s="220">
        <v>6</v>
      </c>
      <c r="F27" s="220">
        <v>7</v>
      </c>
      <c r="G27" s="220">
        <v>5</v>
      </c>
      <c r="H27" s="220">
        <v>12</v>
      </c>
    </row>
    <row r="28" spans="1:9">
      <c r="A28" s="224"/>
      <c r="B28" s="224"/>
      <c r="C28" s="225"/>
      <c r="D28" s="225"/>
      <c r="E28" s="225"/>
      <c r="F28" s="225"/>
      <c r="G28" s="223"/>
      <c r="H28" s="216"/>
    </row>
    <row r="29" spans="1:9" ht="16.5" customHeight="1">
      <c r="A29" s="22" t="s">
        <v>1487</v>
      </c>
      <c r="B29" s="13"/>
      <c r="C29" s="13"/>
      <c r="D29" s="13"/>
      <c r="E29" s="13"/>
      <c r="F29" s="13"/>
      <c r="G29" s="13"/>
      <c r="H29" s="13"/>
      <c r="I29" s="13"/>
    </row>
    <row r="30" spans="1:9" ht="15.75" customHeight="1">
      <c r="A30" s="885" t="s">
        <v>302</v>
      </c>
      <c r="B30" s="885"/>
      <c r="C30" s="885"/>
      <c r="D30" s="885"/>
      <c r="E30" s="885"/>
      <c r="F30" s="885"/>
      <c r="G30" s="885"/>
      <c r="H30" s="13"/>
      <c r="I30" s="13"/>
    </row>
    <row r="31" spans="1:9" ht="18" customHeight="1">
      <c r="A31" s="885"/>
      <c r="B31" s="885"/>
      <c r="C31" s="885"/>
      <c r="D31" s="885"/>
      <c r="E31" s="885"/>
      <c r="F31" s="885"/>
      <c r="G31" s="885"/>
      <c r="H31" s="885"/>
      <c r="I31" s="13"/>
    </row>
    <row r="32" spans="1:9" ht="13.5" customHeight="1">
      <c r="A32" s="50" t="s">
        <v>210</v>
      </c>
      <c r="B32" s="50"/>
    </row>
    <row r="33" spans="1:9" ht="40.5" customHeight="1">
      <c r="A33" s="866" t="s">
        <v>303</v>
      </c>
      <c r="B33" s="866"/>
      <c r="C33" s="866"/>
      <c r="D33" s="866"/>
      <c r="E33" s="866"/>
      <c r="F33" s="866"/>
      <c r="G33" s="866"/>
      <c r="H33" s="866"/>
      <c r="I33" s="17"/>
    </row>
    <row r="34" spans="1:9" ht="13.5" customHeight="1">
      <c r="A34" s="17"/>
      <c r="B34" s="17"/>
    </row>
    <row r="35" spans="1:9">
      <c r="A35" s="50" t="s">
        <v>304</v>
      </c>
      <c r="B35" s="50"/>
    </row>
    <row r="36" spans="1:9">
      <c r="A36" s="17"/>
      <c r="B36" s="17"/>
    </row>
    <row r="37" spans="1:9" ht="19.5" customHeight="1">
      <c r="A37" s="207" t="s">
        <v>305</v>
      </c>
      <c r="B37" s="207"/>
      <c r="C37" s="891" t="s">
        <v>306</v>
      </c>
      <c r="D37" s="891"/>
      <c r="E37" s="891"/>
      <c r="F37" s="891"/>
      <c r="G37" s="891"/>
      <c r="H37" s="891"/>
    </row>
    <row r="38" spans="1:9" ht="19.5" customHeight="1">
      <c r="A38" s="91" t="s">
        <v>286</v>
      </c>
      <c r="B38" s="13"/>
      <c r="C38" s="866" t="s">
        <v>307</v>
      </c>
      <c r="D38" s="866"/>
      <c r="E38" s="866"/>
      <c r="F38" s="866"/>
      <c r="G38" s="866"/>
      <c r="H38" s="866"/>
    </row>
    <row r="39" spans="1:9" ht="23.25" customHeight="1">
      <c r="A39" s="874" t="s">
        <v>308</v>
      </c>
      <c r="B39" s="874"/>
      <c r="C39" s="874" t="s">
        <v>309</v>
      </c>
      <c r="D39" s="874"/>
      <c r="E39" s="874"/>
      <c r="F39" s="874"/>
      <c r="G39" s="874"/>
      <c r="H39" s="874"/>
    </row>
    <row r="40" spans="1:9" ht="18.600000000000001" customHeight="1">
      <c r="A40" s="866"/>
      <c r="B40" s="866"/>
      <c r="C40" s="866" t="s">
        <v>310</v>
      </c>
      <c r="D40" s="892" t="s">
        <v>311</v>
      </c>
      <c r="E40" s="892"/>
      <c r="F40" s="892"/>
      <c r="G40" s="889" t="s">
        <v>312</v>
      </c>
      <c r="H40" s="91"/>
    </row>
    <row r="41" spans="1:9" ht="18.600000000000001" customHeight="1">
      <c r="A41" s="866"/>
      <c r="B41" s="866"/>
      <c r="C41" s="866"/>
      <c r="D41" s="889" t="s">
        <v>313</v>
      </c>
      <c r="E41" s="889"/>
      <c r="F41" s="889"/>
      <c r="G41" s="889"/>
      <c r="H41" s="91"/>
    </row>
    <row r="42" spans="1:9" ht="2.4500000000000002" customHeight="1">
      <c r="A42" s="884"/>
      <c r="B42" s="884"/>
      <c r="C42" s="218"/>
      <c r="D42" s="218"/>
      <c r="E42" s="218"/>
      <c r="F42" s="218"/>
      <c r="G42" s="218"/>
      <c r="H42" s="218"/>
    </row>
    <row r="43" spans="1:9" ht="23.45" customHeight="1">
      <c r="A43" s="874" t="s">
        <v>314</v>
      </c>
      <c r="B43" s="874"/>
      <c r="C43" s="874" t="s">
        <v>315</v>
      </c>
      <c r="D43" s="874"/>
      <c r="E43" s="874"/>
      <c r="F43" s="874"/>
      <c r="G43" s="874"/>
      <c r="H43" s="874"/>
    </row>
    <row r="44" spans="1:9" ht="18.600000000000001" customHeight="1">
      <c r="A44" s="866"/>
      <c r="B44" s="866"/>
      <c r="C44" s="866" t="s">
        <v>316</v>
      </c>
      <c r="D44" s="890" t="s">
        <v>317</v>
      </c>
      <c r="E44" s="890"/>
      <c r="F44" s="890"/>
      <c r="G44" s="889" t="s">
        <v>312</v>
      </c>
      <c r="H44" s="91"/>
    </row>
    <row r="45" spans="1:9" ht="18.600000000000001" customHeight="1">
      <c r="A45" s="866"/>
      <c r="B45" s="866"/>
      <c r="C45" s="866"/>
      <c r="D45" s="889" t="s">
        <v>313</v>
      </c>
      <c r="E45" s="889"/>
      <c r="F45" s="889"/>
      <c r="G45" s="889"/>
      <c r="H45" s="91"/>
    </row>
    <row r="46" spans="1:9" ht="29.25" customHeight="1">
      <c r="A46" s="874" t="s">
        <v>287</v>
      </c>
      <c r="B46" s="874"/>
      <c r="C46" s="874" t="s">
        <v>318</v>
      </c>
      <c r="D46" s="874"/>
      <c r="E46" s="874"/>
      <c r="F46" s="874"/>
      <c r="G46" s="874"/>
      <c r="H46" s="874"/>
    </row>
    <row r="47" spans="1:9" ht="18.600000000000001" customHeight="1">
      <c r="A47" s="866"/>
      <c r="B47" s="866"/>
      <c r="C47" s="866" t="s">
        <v>319</v>
      </c>
      <c r="D47" s="890" t="s">
        <v>317</v>
      </c>
      <c r="E47" s="890"/>
      <c r="F47" s="890"/>
      <c r="G47" s="889" t="s">
        <v>320</v>
      </c>
      <c r="H47" s="91"/>
    </row>
    <row r="48" spans="1:9" ht="18.600000000000001" customHeight="1">
      <c r="A48" s="866"/>
      <c r="B48" s="866"/>
      <c r="C48" s="866"/>
      <c r="D48" s="889" t="s">
        <v>321</v>
      </c>
      <c r="E48" s="889"/>
      <c r="F48" s="889"/>
      <c r="G48" s="889"/>
      <c r="H48" s="91"/>
    </row>
    <row r="49" spans="1:8" ht="32.450000000000003" customHeight="1">
      <c r="A49" s="874" t="s">
        <v>282</v>
      </c>
      <c r="B49" s="874"/>
      <c r="C49" s="876" t="s">
        <v>322</v>
      </c>
      <c r="D49" s="876"/>
      <c r="E49" s="876"/>
      <c r="F49" s="876"/>
      <c r="G49" s="876"/>
      <c r="H49" s="876"/>
    </row>
    <row r="50" spans="1:8" ht="39.6" customHeight="1">
      <c r="A50" s="200" t="s">
        <v>323</v>
      </c>
      <c r="B50" s="200"/>
      <c r="C50" s="876" t="s">
        <v>324</v>
      </c>
      <c r="D50" s="876"/>
      <c r="E50" s="876"/>
      <c r="F50" s="876"/>
      <c r="G50" s="876"/>
      <c r="H50" s="876"/>
    </row>
    <row r="51" spans="1:8" ht="56.45" customHeight="1">
      <c r="A51" s="200" t="s">
        <v>325</v>
      </c>
      <c r="B51" s="200"/>
      <c r="C51" s="876" t="s">
        <v>326</v>
      </c>
      <c r="D51" s="876"/>
      <c r="E51" s="876"/>
      <c r="F51" s="876"/>
      <c r="G51" s="876"/>
      <c r="H51" s="876"/>
    </row>
    <row r="52" spans="1:8" ht="23.1" customHeight="1">
      <c r="A52" s="874" t="s">
        <v>327</v>
      </c>
      <c r="B52" s="874"/>
      <c r="C52" s="876" t="s">
        <v>1166</v>
      </c>
      <c r="D52" s="876"/>
      <c r="E52" s="876"/>
      <c r="F52" s="876"/>
      <c r="G52" s="876"/>
      <c r="H52" s="876"/>
    </row>
    <row r="53" spans="1:8" ht="45" customHeight="1">
      <c r="A53" s="884"/>
      <c r="B53" s="884"/>
      <c r="C53" s="876" t="s">
        <v>328</v>
      </c>
      <c r="D53" s="876"/>
      <c r="E53" s="876"/>
      <c r="F53" s="876"/>
      <c r="G53" s="876"/>
      <c r="H53" s="876"/>
    </row>
    <row r="54" spans="1:8" ht="27" customHeight="1">
      <c r="A54" s="874" t="s">
        <v>329</v>
      </c>
      <c r="B54" s="874"/>
      <c r="C54" s="876" t="s">
        <v>1166</v>
      </c>
      <c r="D54" s="876"/>
      <c r="E54" s="876"/>
      <c r="F54" s="876"/>
      <c r="G54" s="876"/>
      <c r="H54" s="876"/>
    </row>
    <row r="55" spans="1:8" ht="44.45" customHeight="1">
      <c r="A55" s="884"/>
      <c r="B55" s="884"/>
      <c r="C55" s="876" t="s">
        <v>330</v>
      </c>
      <c r="D55" s="876"/>
      <c r="E55" s="876"/>
      <c r="F55" s="876"/>
      <c r="G55" s="876"/>
      <c r="H55" s="876"/>
    </row>
    <row r="56" spans="1:8" ht="24.6" customHeight="1">
      <c r="A56" s="213" t="s">
        <v>331</v>
      </c>
      <c r="B56" s="213"/>
      <c r="C56" s="876" t="s">
        <v>332</v>
      </c>
      <c r="D56" s="876"/>
      <c r="E56" s="876"/>
      <c r="F56" s="876"/>
      <c r="G56" s="876"/>
      <c r="H56" s="876"/>
    </row>
    <row r="57" spans="1:8" ht="29.25" customHeight="1">
      <c r="A57" s="874" t="s">
        <v>333</v>
      </c>
      <c r="B57" s="213"/>
      <c r="C57" s="866" t="s">
        <v>334</v>
      </c>
      <c r="D57" s="866"/>
      <c r="E57" s="866"/>
      <c r="F57" s="866"/>
      <c r="G57" s="866"/>
      <c r="H57" s="866"/>
    </row>
    <row r="58" spans="1:8" ht="23.25" customHeight="1">
      <c r="A58" s="866"/>
      <c r="B58" s="91"/>
      <c r="C58" s="889" t="s">
        <v>335</v>
      </c>
      <c r="D58" s="890" t="s">
        <v>336</v>
      </c>
      <c r="E58" s="890"/>
      <c r="F58" s="890"/>
      <c r="G58" s="889" t="s">
        <v>312</v>
      </c>
      <c r="H58" s="91"/>
    </row>
    <row r="59" spans="1:8" ht="23.1" customHeight="1">
      <c r="A59" s="866"/>
      <c r="B59" s="91"/>
      <c r="C59" s="889"/>
      <c r="D59" s="889" t="s">
        <v>313</v>
      </c>
      <c r="E59" s="889"/>
      <c r="F59" s="889"/>
      <c r="G59" s="889"/>
      <c r="H59" s="91"/>
    </row>
    <row r="60" spans="1:8" ht="27.95" customHeight="1">
      <c r="A60" s="213" t="s">
        <v>280</v>
      </c>
      <c r="B60" s="213"/>
      <c r="C60" s="888" t="s">
        <v>337</v>
      </c>
      <c r="D60" s="888"/>
      <c r="E60" s="888"/>
      <c r="F60" s="888"/>
      <c r="G60" s="888"/>
      <c r="H60" s="888"/>
    </row>
    <row r="61" spans="1:8" ht="75.599999999999994" customHeight="1">
      <c r="A61" s="176" t="s">
        <v>338</v>
      </c>
      <c r="B61" s="176"/>
      <c r="C61" s="883" t="s">
        <v>339</v>
      </c>
      <c r="D61" s="883"/>
      <c r="E61" s="883"/>
      <c r="F61" s="883"/>
      <c r="G61" s="883"/>
      <c r="H61" s="883"/>
    </row>
    <row r="62" spans="1:8" ht="3.75" customHeight="1">
      <c r="A62" s="215"/>
      <c r="B62" s="215"/>
      <c r="C62" s="216"/>
      <c r="D62" s="216"/>
      <c r="E62" s="216"/>
      <c r="F62" s="216"/>
      <c r="G62" s="216"/>
      <c r="H62" s="216"/>
    </row>
  </sheetData>
  <mergeCells count="43">
    <mergeCell ref="C46:H46"/>
    <mergeCell ref="G47:G48"/>
    <mergeCell ref="A46:B48"/>
    <mergeCell ref="C49:H49"/>
    <mergeCell ref="C50:H50"/>
    <mergeCell ref="C57:H57"/>
    <mergeCell ref="G58:G59"/>
    <mergeCell ref="A54:B55"/>
    <mergeCell ref="A49:B49"/>
    <mergeCell ref="C47:C48"/>
    <mergeCell ref="D47:F47"/>
    <mergeCell ref="D48:F48"/>
    <mergeCell ref="C51:H51"/>
    <mergeCell ref="C52:H52"/>
    <mergeCell ref="A52:B53"/>
    <mergeCell ref="G44:G45"/>
    <mergeCell ref="C39:H39"/>
    <mergeCell ref="A33:H33"/>
    <mergeCell ref="C38:H38"/>
    <mergeCell ref="G40:G41"/>
    <mergeCell ref="A39:B42"/>
    <mergeCell ref="C40:C41"/>
    <mergeCell ref="D45:F45"/>
    <mergeCell ref="D40:F40"/>
    <mergeCell ref="D41:F41"/>
    <mergeCell ref="C44:C45"/>
    <mergeCell ref="D44:F44"/>
    <mergeCell ref="A16:B16"/>
    <mergeCell ref="A57:A59"/>
    <mergeCell ref="C53:H53"/>
    <mergeCell ref="C60:H60"/>
    <mergeCell ref="C61:H61"/>
    <mergeCell ref="C54:H54"/>
    <mergeCell ref="C55:H55"/>
    <mergeCell ref="C56:H56"/>
    <mergeCell ref="C58:C59"/>
    <mergeCell ref="D58:F58"/>
    <mergeCell ref="D59:F59"/>
    <mergeCell ref="A30:G30"/>
    <mergeCell ref="C37:H37"/>
    <mergeCell ref="A31:H31"/>
    <mergeCell ref="A43:B45"/>
    <mergeCell ref="C43:H43"/>
  </mergeCells>
  <hyperlinks>
    <hyperlink ref="C53" r:id="rId1" display="https://legacy.apsc.gov.au/appendix-common-workforce-metrics" xr:uid="{0921F073-FA9A-4A15-8CD9-2B87D395DD1E}"/>
    <hyperlink ref="C53:H53" r:id="rId2" display="FTE data for the purpose of these statistics represents the active Dexus workforce, and is based on the metric ‘Total FTE’ as defined by the Australian Public Service Commission, as the number of full-time equivalent employees directly employed by the organisation at a point in time where part-time employees are converted to full-time equivalent based on the hours they work as a proportion of the hours for a full-time employee." xr:uid="{3CABE43D-08F9-4B71-9317-192544A9250F}"/>
    <hyperlink ref="C55:H55" r:id="rId3" display="Headcount data for the purpose of these statistics represents the active Dexus workforce and is based on the metric ‘Total Headcount (ongoing)’ as defined by the Australian Public Service Commission, as the number of ongoing employees directly employed by Dexus at the point in time described above." xr:uid="{03BAA9F2-B0B3-47C3-95E1-289618006903}"/>
    <hyperlink ref="A1" location="Introduction!A1" display="&lt; Home" xr:uid="{12C36FC2-CDF9-4C25-9824-1AEA0EB7766C}"/>
  </hyperlinks>
  <pageMargins left="0.70866141732283472" right="0.70866141732283472" top="0.74803149606299213" bottom="0.74803149606299213" header="0.31496062992125984" footer="0.31496062992125984"/>
  <pageSetup paperSize="9" scale="51" fitToHeight="0" orientation="portrait" r:id="rId4"/>
  <headerFooter>
    <oddFooter>&amp;L&amp;9Dexus FY24 Sustainability Data Pack</oddFoot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8E7B-163F-4AC8-B776-A14FF6A0E605}">
  <sheetPr codeName="Sheet10">
    <tabColor rgb="FFECE0EC"/>
    <pageSetUpPr fitToPage="1"/>
  </sheetPr>
  <dimension ref="A1:H113"/>
  <sheetViews>
    <sheetView showGridLines="0" zoomScale="93" zoomScaleNormal="93" zoomScaleSheetLayoutView="93" workbookViewId="0"/>
  </sheetViews>
  <sheetFormatPr defaultColWidth="9" defaultRowHeight="12.75"/>
  <cols>
    <col min="1" max="1" width="35.875" style="12" customWidth="1"/>
    <col min="2" max="2" width="14.25" style="12" customWidth="1"/>
    <col min="3" max="8" width="15.625" style="12" customWidth="1"/>
    <col min="9" max="16384" width="9" style="12"/>
  </cols>
  <sheetData>
    <row r="1" spans="1:8" ht="15" customHeight="1">
      <c r="A1" s="102" t="s">
        <v>13</v>
      </c>
      <c r="B1" s="172"/>
    </row>
    <row r="4" spans="1:8" ht="20.25" thickBot="1">
      <c r="A4" s="187" t="s">
        <v>340</v>
      </c>
      <c r="B4" s="44"/>
    </row>
    <row r="5" spans="1:8" ht="20.25" thickTop="1">
      <c r="A5" s="44"/>
      <c r="B5" s="44"/>
    </row>
    <row r="6" spans="1:8" ht="19.5" customHeight="1">
      <c r="A6" s="194" t="s">
        <v>264</v>
      </c>
      <c r="B6" s="192" t="s">
        <v>183</v>
      </c>
      <c r="C6" s="193" t="s">
        <v>17</v>
      </c>
      <c r="D6" s="193" t="s">
        <v>18</v>
      </c>
      <c r="E6" s="193" t="s">
        <v>19</v>
      </c>
      <c r="F6" s="193" t="s">
        <v>20</v>
      </c>
      <c r="G6" s="193" t="s">
        <v>21</v>
      </c>
      <c r="H6" s="193" t="s">
        <v>133</v>
      </c>
    </row>
    <row r="7" spans="1:8" s="53" customFormat="1" ht="19.5" customHeight="1">
      <c r="A7" s="254" t="s">
        <v>341</v>
      </c>
      <c r="B7" s="254"/>
      <c r="C7" s="255"/>
      <c r="D7" s="255"/>
      <c r="E7" s="255"/>
      <c r="F7" s="255"/>
      <c r="G7" s="255"/>
      <c r="H7" s="255"/>
    </row>
    <row r="8" spans="1:8" s="53" customFormat="1" ht="19.5" customHeight="1">
      <c r="A8" s="866" t="s">
        <v>342</v>
      </c>
      <c r="B8" s="91" t="s">
        <v>184</v>
      </c>
      <c r="C8" s="312">
        <v>173</v>
      </c>
      <c r="D8" s="312">
        <v>144</v>
      </c>
      <c r="E8" s="312">
        <v>164</v>
      </c>
      <c r="F8" s="312">
        <v>208</v>
      </c>
      <c r="G8" s="312">
        <v>376</v>
      </c>
      <c r="H8" s="312">
        <v>118</v>
      </c>
    </row>
    <row r="9" spans="1:8" s="53" customFormat="1" ht="19.5" customHeight="1">
      <c r="A9" s="866"/>
      <c r="B9" s="190" t="s">
        <v>185</v>
      </c>
      <c r="C9" s="220">
        <v>108</v>
      </c>
      <c r="D9" s="220">
        <v>111</v>
      </c>
      <c r="E9" s="220">
        <v>130</v>
      </c>
      <c r="F9" s="220">
        <v>169</v>
      </c>
      <c r="G9" s="220">
        <v>255</v>
      </c>
      <c r="H9" s="220">
        <v>68</v>
      </c>
    </row>
    <row r="10" spans="1:8" s="53" customFormat="1" ht="19.5" customHeight="1">
      <c r="A10" s="866"/>
      <c r="B10" s="91" t="s">
        <v>186</v>
      </c>
      <c r="C10" s="101">
        <f t="shared" ref="C10:F10" si="0">SUM(C8:C9)</f>
        <v>281</v>
      </c>
      <c r="D10" s="101">
        <f t="shared" si="0"/>
        <v>255</v>
      </c>
      <c r="E10" s="101">
        <f t="shared" si="0"/>
        <v>294</v>
      </c>
      <c r="F10" s="101">
        <f t="shared" si="0"/>
        <v>377</v>
      </c>
      <c r="G10" s="101">
        <v>631</v>
      </c>
      <c r="H10" s="101">
        <v>186</v>
      </c>
    </row>
    <row r="11" spans="1:8" s="53" customFormat="1" ht="19.5" customHeight="1">
      <c r="A11" s="256" t="s">
        <v>343</v>
      </c>
      <c r="B11" s="256"/>
      <c r="C11" s="519"/>
      <c r="D11" s="519"/>
      <c r="E11" s="519"/>
      <c r="F11" s="519"/>
      <c r="G11" s="519"/>
      <c r="H11" s="519"/>
    </row>
    <row r="12" spans="1:8" s="53" customFormat="1" ht="36" customHeight="1">
      <c r="A12" s="218" t="s">
        <v>344</v>
      </c>
      <c r="B12" s="218" t="s">
        <v>186</v>
      </c>
      <c r="C12" s="510">
        <v>100</v>
      </c>
      <c r="D12" s="510">
        <v>100</v>
      </c>
      <c r="E12" s="510">
        <v>100</v>
      </c>
      <c r="F12" s="510">
        <v>100</v>
      </c>
      <c r="G12" s="510">
        <v>100</v>
      </c>
      <c r="H12" s="510">
        <v>100</v>
      </c>
    </row>
    <row r="13" spans="1:8" s="53" customFormat="1" ht="37.5" customHeight="1">
      <c r="A13" s="190" t="s">
        <v>345</v>
      </c>
      <c r="B13" s="188" t="s">
        <v>186</v>
      </c>
      <c r="C13" s="732" t="s">
        <v>188</v>
      </c>
      <c r="D13" s="732" t="s">
        <v>188</v>
      </c>
      <c r="E13" s="732" t="s">
        <v>188</v>
      </c>
      <c r="F13" s="732" t="s">
        <v>188</v>
      </c>
      <c r="G13" s="732" t="s">
        <v>188</v>
      </c>
      <c r="H13" s="732" t="s">
        <v>188</v>
      </c>
    </row>
    <row r="14" spans="1:8" s="53" customFormat="1" ht="43.5" customHeight="1">
      <c r="A14" s="176" t="s">
        <v>346</v>
      </c>
      <c r="B14" s="176" t="s">
        <v>186</v>
      </c>
      <c r="C14" s="733" t="s">
        <v>188</v>
      </c>
      <c r="D14" s="733" t="s">
        <v>188</v>
      </c>
      <c r="E14" s="733" t="s">
        <v>188</v>
      </c>
      <c r="F14" s="733" t="s">
        <v>188</v>
      </c>
      <c r="G14" s="733" t="s">
        <v>188</v>
      </c>
      <c r="H14" s="733" t="s">
        <v>188</v>
      </c>
    </row>
    <row r="15" spans="1:8">
      <c r="A15" s="215"/>
      <c r="B15" s="215"/>
      <c r="C15" s="216"/>
      <c r="D15" s="216"/>
      <c r="E15" s="216"/>
      <c r="F15" s="216"/>
      <c r="G15" s="216"/>
      <c r="H15" s="216"/>
    </row>
    <row r="16" spans="1:8" ht="45.75" customHeight="1">
      <c r="A16" s="885" t="s">
        <v>1184</v>
      </c>
      <c r="B16" s="885"/>
      <c r="C16" s="885"/>
      <c r="D16" s="885"/>
      <c r="E16" s="885"/>
      <c r="F16" s="885"/>
      <c r="G16" s="885"/>
      <c r="H16" s="885"/>
    </row>
    <row r="17" spans="1:8">
      <c r="A17" s="15"/>
      <c r="B17" s="15"/>
      <c r="C17" s="15"/>
      <c r="D17" s="15"/>
      <c r="E17" s="15"/>
      <c r="F17" s="15"/>
      <c r="G17" s="15"/>
    </row>
    <row r="18" spans="1:8" ht="20.25" thickBot="1">
      <c r="A18" s="187" t="s">
        <v>347</v>
      </c>
      <c r="B18" s="44"/>
    </row>
    <row r="19" spans="1:8" ht="20.25" thickTop="1">
      <c r="A19" s="44"/>
      <c r="B19" s="44"/>
    </row>
    <row r="20" spans="1:8" ht="19.5" customHeight="1">
      <c r="A20" s="194" t="s">
        <v>348</v>
      </c>
      <c r="B20" s="192" t="s">
        <v>183</v>
      </c>
      <c r="C20" s="193" t="s">
        <v>17</v>
      </c>
      <c r="D20" s="193" t="s">
        <v>18</v>
      </c>
      <c r="E20" s="193" t="s">
        <v>19</v>
      </c>
      <c r="F20" s="193" t="s">
        <v>20</v>
      </c>
      <c r="G20" s="193" t="s">
        <v>21</v>
      </c>
      <c r="H20" s="193" t="s">
        <v>133</v>
      </c>
    </row>
    <row r="21" spans="1:8" ht="19.5" customHeight="1">
      <c r="A21" s="893" t="s">
        <v>349</v>
      </c>
      <c r="B21" s="97" t="s">
        <v>184</v>
      </c>
      <c r="C21" s="312">
        <v>0</v>
      </c>
      <c r="D21" s="312">
        <v>0</v>
      </c>
      <c r="E21" s="312">
        <v>0</v>
      </c>
      <c r="F21" s="312">
        <v>0</v>
      </c>
      <c r="G21" s="312">
        <v>0</v>
      </c>
      <c r="H21" s="312">
        <v>0</v>
      </c>
    </row>
    <row r="22" spans="1:8" ht="19.5" customHeight="1">
      <c r="A22" s="866"/>
      <c r="B22" s="188" t="s">
        <v>185</v>
      </c>
      <c r="C22" s="220">
        <v>0</v>
      </c>
      <c r="D22" s="220">
        <v>0</v>
      </c>
      <c r="E22" s="220">
        <v>0</v>
      </c>
      <c r="F22" s="220">
        <v>7</v>
      </c>
      <c r="G22" s="220">
        <v>7</v>
      </c>
      <c r="H22" s="220">
        <v>3</v>
      </c>
    </row>
    <row r="23" spans="1:8" ht="19.5" customHeight="1">
      <c r="A23" s="876" t="s">
        <v>350</v>
      </c>
      <c r="B23" s="188" t="s">
        <v>184</v>
      </c>
      <c r="C23" s="220">
        <v>9</v>
      </c>
      <c r="D23" s="220">
        <v>4</v>
      </c>
      <c r="E23" s="220">
        <v>13</v>
      </c>
      <c r="F23" s="220">
        <v>13</v>
      </c>
      <c r="G23" s="220">
        <v>5</v>
      </c>
      <c r="H23" s="220">
        <v>14</v>
      </c>
    </row>
    <row r="24" spans="1:8" ht="19.5" customHeight="1">
      <c r="A24" s="876"/>
      <c r="B24" s="188" t="s">
        <v>185</v>
      </c>
      <c r="C24" s="220">
        <v>13</v>
      </c>
      <c r="D24" s="220">
        <v>3</v>
      </c>
      <c r="E24" s="220">
        <v>5</v>
      </c>
      <c r="F24" s="220">
        <v>14</v>
      </c>
      <c r="G24" s="220">
        <v>12</v>
      </c>
      <c r="H24" s="220">
        <v>7</v>
      </c>
    </row>
    <row r="25" spans="1:8" ht="19.5" customHeight="1">
      <c r="A25" s="876" t="s">
        <v>351</v>
      </c>
      <c r="B25" s="188" t="s">
        <v>184</v>
      </c>
      <c r="C25" s="220">
        <v>12</v>
      </c>
      <c r="D25" s="220" t="s">
        <v>32</v>
      </c>
      <c r="E25" s="220">
        <v>13</v>
      </c>
      <c r="F25" s="220">
        <v>20</v>
      </c>
      <c r="G25" s="220">
        <v>13</v>
      </c>
      <c r="H25" s="220">
        <v>11</v>
      </c>
    </row>
    <row r="26" spans="1:8" ht="19.5" customHeight="1">
      <c r="A26" s="876"/>
      <c r="B26" s="188" t="s">
        <v>185</v>
      </c>
      <c r="C26" s="220">
        <v>7</v>
      </c>
      <c r="D26" s="220">
        <v>12</v>
      </c>
      <c r="E26" s="220">
        <v>8</v>
      </c>
      <c r="F26" s="220">
        <v>7</v>
      </c>
      <c r="G26" s="220">
        <v>14</v>
      </c>
      <c r="H26" s="220">
        <v>13</v>
      </c>
    </row>
    <row r="27" spans="1:8" ht="19.5" customHeight="1">
      <c r="A27" s="876" t="s">
        <v>352</v>
      </c>
      <c r="B27" s="188" t="s">
        <v>184</v>
      </c>
      <c r="C27" s="220">
        <v>16</v>
      </c>
      <c r="D27" s="220">
        <v>13</v>
      </c>
      <c r="E27" s="220">
        <v>11</v>
      </c>
      <c r="F27" s="220">
        <v>24</v>
      </c>
      <c r="G27" s="220">
        <v>11</v>
      </c>
      <c r="H27" s="220">
        <v>14</v>
      </c>
    </row>
    <row r="28" spans="1:8" ht="19.5" customHeight="1">
      <c r="A28" s="876"/>
      <c r="B28" s="188" t="s">
        <v>185</v>
      </c>
      <c r="C28" s="220">
        <v>19</v>
      </c>
      <c r="D28" s="220">
        <v>5</v>
      </c>
      <c r="E28" s="220">
        <v>14</v>
      </c>
      <c r="F28" s="220">
        <v>22</v>
      </c>
      <c r="G28" s="220">
        <v>15</v>
      </c>
      <c r="H28" s="220">
        <v>25</v>
      </c>
    </row>
    <row r="29" spans="1:8" ht="19.5" customHeight="1">
      <c r="A29" s="882" t="s">
        <v>353</v>
      </c>
      <c r="B29" s="227" t="s">
        <v>184</v>
      </c>
      <c r="C29" s="520">
        <v>20</v>
      </c>
      <c r="D29" s="520">
        <v>21</v>
      </c>
      <c r="E29" s="520">
        <v>15</v>
      </c>
      <c r="F29" s="220">
        <v>25</v>
      </c>
      <c r="G29" s="220">
        <v>25</v>
      </c>
      <c r="H29" s="220">
        <v>36</v>
      </c>
    </row>
    <row r="30" spans="1:8" ht="19.5" customHeight="1">
      <c r="A30" s="876"/>
      <c r="B30" s="188" t="s">
        <v>185</v>
      </c>
      <c r="C30" s="220">
        <v>11</v>
      </c>
      <c r="D30" s="220">
        <v>15</v>
      </c>
      <c r="E30" s="220" t="s">
        <v>32</v>
      </c>
      <c r="F30" s="220">
        <v>13</v>
      </c>
      <c r="G30" s="220">
        <v>16</v>
      </c>
      <c r="H30" s="220">
        <v>14</v>
      </c>
    </row>
    <row r="31" spans="1:8" ht="19.5" customHeight="1">
      <c r="A31" s="882" t="s">
        <v>354</v>
      </c>
      <c r="B31" s="191" t="s">
        <v>184</v>
      </c>
      <c r="C31" s="511">
        <v>15</v>
      </c>
      <c r="D31" s="511">
        <v>12</v>
      </c>
      <c r="E31" s="511">
        <v>12</v>
      </c>
      <c r="F31" s="511">
        <v>22</v>
      </c>
      <c r="G31" s="511">
        <v>18</v>
      </c>
      <c r="H31" s="509">
        <v>15.8</v>
      </c>
    </row>
    <row r="32" spans="1:8" ht="19.5" customHeight="1">
      <c r="A32" s="876"/>
      <c r="B32" s="191" t="s">
        <v>185</v>
      </c>
      <c r="C32" s="511">
        <v>14</v>
      </c>
      <c r="D32" s="511">
        <v>6</v>
      </c>
      <c r="E32" s="511">
        <v>8</v>
      </c>
      <c r="F32" s="511">
        <v>16</v>
      </c>
      <c r="G32" s="511">
        <v>19</v>
      </c>
      <c r="H32" s="509">
        <v>15.3</v>
      </c>
    </row>
    <row r="33" spans="1:8" ht="19.5" customHeight="1">
      <c r="A33" s="98" t="s">
        <v>355</v>
      </c>
      <c r="B33" s="98" t="s">
        <v>186</v>
      </c>
      <c r="C33" s="101">
        <v>14</v>
      </c>
      <c r="D33" s="101">
        <v>9</v>
      </c>
      <c r="E33" s="101">
        <v>10</v>
      </c>
      <c r="F33" s="101">
        <v>19</v>
      </c>
      <c r="G33" s="101">
        <v>18.399999999999999</v>
      </c>
      <c r="H33" s="515">
        <v>15.6</v>
      </c>
    </row>
    <row r="34" spans="1:8" ht="19.5" customHeight="1">
      <c r="A34" s="207" t="s">
        <v>356</v>
      </c>
      <c r="B34" s="202" t="s">
        <v>183</v>
      </c>
      <c r="C34" s="203" t="s">
        <v>17</v>
      </c>
      <c r="D34" s="203" t="s">
        <v>18</v>
      </c>
      <c r="E34" s="203" t="s">
        <v>19</v>
      </c>
      <c r="F34" s="203" t="s">
        <v>20</v>
      </c>
      <c r="G34" s="203" t="s">
        <v>21</v>
      </c>
      <c r="H34" s="203" t="s">
        <v>133</v>
      </c>
    </row>
    <row r="35" spans="1:8" ht="19.5" customHeight="1">
      <c r="A35" s="871" t="s">
        <v>357</v>
      </c>
      <c r="B35" s="97" t="s">
        <v>184</v>
      </c>
      <c r="C35" s="312">
        <v>23</v>
      </c>
      <c r="D35" s="312">
        <v>37</v>
      </c>
      <c r="E35" s="312">
        <v>19</v>
      </c>
      <c r="F35" s="312">
        <v>28</v>
      </c>
      <c r="G35" s="312">
        <v>25</v>
      </c>
      <c r="H35" s="312">
        <v>29</v>
      </c>
    </row>
    <row r="36" spans="1:8" ht="19.5" customHeight="1">
      <c r="A36" s="871"/>
      <c r="B36" s="188" t="s">
        <v>185</v>
      </c>
      <c r="C36" s="220">
        <v>19</v>
      </c>
      <c r="D36" s="220">
        <v>21</v>
      </c>
      <c r="E36" s="220">
        <v>18</v>
      </c>
      <c r="F36" s="220">
        <v>20</v>
      </c>
      <c r="G36" s="220">
        <v>26</v>
      </c>
      <c r="H36" s="220">
        <v>27</v>
      </c>
    </row>
    <row r="37" spans="1:8" ht="19.5" customHeight="1">
      <c r="A37" s="871"/>
      <c r="B37" s="98" t="s">
        <v>186</v>
      </c>
      <c r="C37" s="101">
        <v>21</v>
      </c>
      <c r="D37" s="101">
        <v>30</v>
      </c>
      <c r="E37" s="101">
        <v>18</v>
      </c>
      <c r="F37" s="101">
        <v>24</v>
      </c>
      <c r="G37" s="101">
        <v>25</v>
      </c>
      <c r="H37" s="101">
        <v>28</v>
      </c>
    </row>
    <row r="38" spans="1:8" ht="19.5" customHeight="1">
      <c r="A38" s="207" t="s">
        <v>358</v>
      </c>
      <c r="B38" s="202" t="s">
        <v>183</v>
      </c>
      <c r="C38" s="203" t="s">
        <v>17</v>
      </c>
      <c r="D38" s="203" t="s">
        <v>18</v>
      </c>
      <c r="E38" s="203" t="s">
        <v>19</v>
      </c>
      <c r="F38" s="203" t="s">
        <v>20</v>
      </c>
      <c r="G38" s="203" t="s">
        <v>21</v>
      </c>
      <c r="H38" s="203" t="s">
        <v>133</v>
      </c>
    </row>
    <row r="39" spans="1:8" ht="24.95" customHeight="1">
      <c r="A39" s="97" t="s">
        <v>359</v>
      </c>
      <c r="B39" s="97" t="s">
        <v>186</v>
      </c>
      <c r="C39" s="312" t="s">
        <v>188</v>
      </c>
      <c r="D39" s="312">
        <v>95</v>
      </c>
      <c r="E39" s="312">
        <v>100</v>
      </c>
      <c r="F39" s="312">
        <v>100</v>
      </c>
      <c r="G39" s="312">
        <v>94</v>
      </c>
      <c r="H39" s="312">
        <v>90</v>
      </c>
    </row>
    <row r="40" spans="1:8">
      <c r="A40" s="228"/>
      <c r="B40" s="228"/>
      <c r="C40" s="228"/>
      <c r="D40" s="228"/>
      <c r="E40" s="228"/>
      <c r="F40" s="228"/>
      <c r="G40" s="228"/>
      <c r="H40" s="228"/>
    </row>
    <row r="41" spans="1:8">
      <c r="A41" s="15"/>
      <c r="B41" s="15"/>
      <c r="C41" s="15"/>
      <c r="D41" s="15"/>
      <c r="E41" s="15"/>
      <c r="F41" s="15"/>
      <c r="G41" s="15"/>
      <c r="H41" s="15"/>
    </row>
    <row r="42" spans="1:8" ht="20.25" thickBot="1">
      <c r="A42" s="187" t="s">
        <v>360</v>
      </c>
      <c r="B42" s="44"/>
    </row>
    <row r="43" spans="1:8" ht="19.5" customHeight="1" thickTop="1">
      <c r="A43" s="15"/>
      <c r="B43" s="15"/>
      <c r="C43" s="15"/>
      <c r="D43" s="15"/>
      <c r="E43" s="15"/>
      <c r="F43" s="15"/>
      <c r="G43" s="15"/>
      <c r="H43" s="15"/>
    </row>
    <row r="44" spans="1:8" ht="19.5" customHeight="1">
      <c r="A44" s="207" t="s">
        <v>361</v>
      </c>
      <c r="B44" s="202" t="s">
        <v>183</v>
      </c>
      <c r="C44" s="203" t="s">
        <v>17</v>
      </c>
      <c r="D44" s="203" t="s">
        <v>18</v>
      </c>
      <c r="E44" s="203" t="s">
        <v>19</v>
      </c>
      <c r="F44" s="203" t="s">
        <v>20</v>
      </c>
      <c r="G44" s="203" t="s">
        <v>21</v>
      </c>
      <c r="H44" s="203" t="s">
        <v>133</v>
      </c>
    </row>
    <row r="45" spans="1:8" ht="19.5" customHeight="1">
      <c r="A45" s="866" t="s">
        <v>362</v>
      </c>
      <c r="B45" s="97" t="s">
        <v>184</v>
      </c>
      <c r="C45" s="521">
        <v>276</v>
      </c>
      <c r="D45" s="521">
        <v>282</v>
      </c>
      <c r="E45" s="521">
        <v>241</v>
      </c>
      <c r="F45" s="521">
        <v>307</v>
      </c>
      <c r="G45" s="521">
        <v>563</v>
      </c>
      <c r="H45" s="312">
        <v>551</v>
      </c>
    </row>
    <row r="46" spans="1:8" ht="19.5" customHeight="1">
      <c r="A46" s="866"/>
      <c r="B46" s="188" t="s">
        <v>185</v>
      </c>
      <c r="C46" s="498">
        <v>218</v>
      </c>
      <c r="D46" s="498">
        <v>238</v>
      </c>
      <c r="E46" s="498">
        <v>197</v>
      </c>
      <c r="F46" s="498">
        <v>287</v>
      </c>
      <c r="G46" s="498">
        <v>450</v>
      </c>
      <c r="H46" s="220">
        <v>411</v>
      </c>
    </row>
    <row r="47" spans="1:8" ht="19.5" customHeight="1">
      <c r="A47" s="866"/>
      <c r="B47" s="191" t="s">
        <v>186</v>
      </c>
      <c r="C47" s="499">
        <f t="shared" ref="C47:F47" si="1">SUM(C45:C46)</f>
        <v>494</v>
      </c>
      <c r="D47" s="499">
        <f t="shared" si="1"/>
        <v>520</v>
      </c>
      <c r="E47" s="499">
        <f t="shared" si="1"/>
        <v>438</v>
      </c>
      <c r="F47" s="499">
        <f t="shared" si="1"/>
        <v>594</v>
      </c>
      <c r="G47" s="499">
        <v>1013</v>
      </c>
      <c r="H47" s="511">
        <v>962</v>
      </c>
    </row>
    <row r="48" spans="1:8" ht="19.5" customHeight="1">
      <c r="A48" s="874" t="s">
        <v>363</v>
      </c>
      <c r="B48" s="188" t="s">
        <v>184</v>
      </c>
      <c r="C48" s="498">
        <v>23</v>
      </c>
      <c r="D48" s="498">
        <v>30</v>
      </c>
      <c r="E48" s="498">
        <v>41</v>
      </c>
      <c r="F48" s="498">
        <v>39</v>
      </c>
      <c r="G48" s="498">
        <v>58</v>
      </c>
      <c r="H48" s="220">
        <v>48</v>
      </c>
    </row>
    <row r="49" spans="1:8" ht="19.5" customHeight="1">
      <c r="A49" s="866"/>
      <c r="B49" s="188" t="s">
        <v>185</v>
      </c>
      <c r="C49" s="498">
        <v>5</v>
      </c>
      <c r="D49" s="498">
        <v>16</v>
      </c>
      <c r="E49" s="498">
        <v>23</v>
      </c>
      <c r="F49" s="498">
        <v>23</v>
      </c>
      <c r="G49" s="498">
        <v>32</v>
      </c>
      <c r="H49" s="220">
        <v>47</v>
      </c>
    </row>
    <row r="50" spans="1:8" ht="19.5" customHeight="1">
      <c r="A50" s="884"/>
      <c r="B50" s="191" t="s">
        <v>186</v>
      </c>
      <c r="C50" s="499">
        <f t="shared" ref="C50" si="2">SUM(C48:C49)</f>
        <v>28</v>
      </c>
      <c r="D50" s="499">
        <f t="shared" ref="D50" si="3">SUM(D48:D49)</f>
        <v>46</v>
      </c>
      <c r="E50" s="499">
        <f t="shared" ref="E50" si="4">SUM(E48:E49)</f>
        <v>64</v>
      </c>
      <c r="F50" s="499">
        <f t="shared" ref="F50" si="5">SUM(F48:F49)</f>
        <v>62</v>
      </c>
      <c r="G50" s="499">
        <v>90</v>
      </c>
      <c r="H50" s="511">
        <v>95</v>
      </c>
    </row>
    <row r="51" spans="1:8" ht="19.5" customHeight="1">
      <c r="A51" s="866" t="s">
        <v>364</v>
      </c>
      <c r="B51" s="188" t="s">
        <v>184</v>
      </c>
      <c r="C51" s="498">
        <v>21</v>
      </c>
      <c r="D51" s="498">
        <v>29</v>
      </c>
      <c r="E51" s="498">
        <v>38</v>
      </c>
      <c r="F51" s="498">
        <v>35</v>
      </c>
      <c r="G51" s="498">
        <v>57</v>
      </c>
      <c r="H51" s="220">
        <v>39</v>
      </c>
    </row>
    <row r="52" spans="1:8" ht="19.5" customHeight="1">
      <c r="A52" s="866"/>
      <c r="B52" s="188" t="s">
        <v>185</v>
      </c>
      <c r="C52" s="498">
        <v>5</v>
      </c>
      <c r="D52" s="498">
        <v>16</v>
      </c>
      <c r="E52" s="498">
        <v>23</v>
      </c>
      <c r="F52" s="498">
        <v>23</v>
      </c>
      <c r="G52" s="498">
        <v>31</v>
      </c>
      <c r="H52" s="220">
        <v>43</v>
      </c>
    </row>
    <row r="53" spans="1:8" ht="19.5" customHeight="1">
      <c r="A53" s="866"/>
      <c r="B53" s="98" t="s">
        <v>186</v>
      </c>
      <c r="C53" s="522">
        <f t="shared" ref="C53" si="6">SUM(C51:C52)</f>
        <v>26</v>
      </c>
      <c r="D53" s="522">
        <f t="shared" ref="D53" si="7">SUM(D51:D52)</f>
        <v>45</v>
      </c>
      <c r="E53" s="522">
        <f t="shared" ref="E53" si="8">SUM(E51:E52)</f>
        <v>61</v>
      </c>
      <c r="F53" s="522">
        <f t="shared" ref="F53" si="9">SUM(F51:F52)</f>
        <v>58</v>
      </c>
      <c r="G53" s="522">
        <v>88</v>
      </c>
      <c r="H53" s="101">
        <v>82</v>
      </c>
    </row>
    <row r="54" spans="1:8" ht="19.5" customHeight="1">
      <c r="A54" s="222"/>
      <c r="B54" s="222"/>
      <c r="C54" s="223"/>
      <c r="D54" s="223"/>
      <c r="E54" s="223"/>
      <c r="F54" s="223"/>
      <c r="G54" s="223"/>
      <c r="H54" s="223"/>
    </row>
    <row r="55" spans="1:8" ht="17.100000000000001" customHeight="1">
      <c r="A55" s="866" t="s">
        <v>1271</v>
      </c>
      <c r="B55" s="866"/>
      <c r="C55" s="866"/>
      <c r="D55" s="866"/>
      <c r="E55" s="866"/>
      <c r="F55" s="866"/>
      <c r="G55" s="866"/>
    </row>
    <row r="56" spans="1:8">
      <c r="A56" s="15"/>
      <c r="B56" s="15"/>
      <c r="C56" s="15"/>
      <c r="D56" s="15"/>
      <c r="E56" s="15"/>
      <c r="F56" s="15"/>
      <c r="G56" s="15"/>
      <c r="H56" s="15"/>
    </row>
    <row r="57" spans="1:8">
      <c r="A57" s="15"/>
      <c r="B57" s="15"/>
      <c r="C57" s="15"/>
      <c r="D57" s="15"/>
      <c r="E57" s="15"/>
      <c r="F57" s="15"/>
      <c r="G57" s="15"/>
      <c r="H57" s="15"/>
    </row>
    <row r="58" spans="1:8" ht="19.5" customHeight="1">
      <c r="A58" s="194" t="s">
        <v>361</v>
      </c>
      <c r="B58" s="202" t="s">
        <v>183</v>
      </c>
      <c r="C58" s="203" t="s">
        <v>17</v>
      </c>
      <c r="D58" s="203" t="s">
        <v>18</v>
      </c>
      <c r="E58" s="203" t="s">
        <v>19</v>
      </c>
      <c r="F58" s="203" t="s">
        <v>20</v>
      </c>
      <c r="G58" s="203" t="s">
        <v>21</v>
      </c>
      <c r="H58" s="203" t="s">
        <v>133</v>
      </c>
    </row>
    <row r="59" spans="1:8" ht="19.5" customHeight="1">
      <c r="A59" s="866" t="s">
        <v>365</v>
      </c>
      <c r="B59" s="97" t="s">
        <v>184</v>
      </c>
      <c r="C59" s="501">
        <v>91</v>
      </c>
      <c r="D59" s="501">
        <v>97</v>
      </c>
      <c r="E59" s="501">
        <v>93</v>
      </c>
      <c r="F59" s="501">
        <v>90</v>
      </c>
      <c r="G59" s="501">
        <v>98</v>
      </c>
      <c r="H59" s="501">
        <v>95</v>
      </c>
    </row>
    <row r="60" spans="1:8" ht="19.5" customHeight="1">
      <c r="A60" s="884"/>
      <c r="B60" s="188" t="s">
        <v>185</v>
      </c>
      <c r="C60" s="220">
        <v>100</v>
      </c>
      <c r="D60" s="220">
        <v>100</v>
      </c>
      <c r="E60" s="220">
        <v>100</v>
      </c>
      <c r="F60" s="220">
        <v>100</v>
      </c>
      <c r="G60" s="220">
        <v>97</v>
      </c>
      <c r="H60" s="220">
        <v>95</v>
      </c>
    </row>
    <row r="61" spans="1:8" ht="19.5" customHeight="1">
      <c r="A61" s="866" t="s">
        <v>366</v>
      </c>
      <c r="B61" s="188" t="s">
        <v>184</v>
      </c>
      <c r="C61" s="220">
        <v>100</v>
      </c>
      <c r="D61" s="220">
        <v>90</v>
      </c>
      <c r="E61" s="220">
        <v>6</v>
      </c>
      <c r="F61" s="220">
        <v>16</v>
      </c>
      <c r="G61" s="220">
        <v>54</v>
      </c>
      <c r="H61" s="220">
        <v>81</v>
      </c>
    </row>
    <row r="62" spans="1:8" ht="21" customHeight="1">
      <c r="A62" s="866"/>
      <c r="B62" s="97" t="s">
        <v>185</v>
      </c>
      <c r="C62" s="312">
        <v>100</v>
      </c>
      <c r="D62" s="312">
        <v>100</v>
      </c>
      <c r="E62" s="312">
        <v>14</v>
      </c>
      <c r="F62" s="312">
        <v>16</v>
      </c>
      <c r="G62" s="312">
        <v>29</v>
      </c>
      <c r="H62" s="312">
        <v>64</v>
      </c>
    </row>
    <row r="63" spans="1:8" ht="19.5" customHeight="1">
      <c r="A63" s="222"/>
      <c r="B63" s="222"/>
      <c r="C63" s="223"/>
      <c r="D63" s="223"/>
      <c r="E63" s="223"/>
      <c r="F63" s="223"/>
      <c r="G63" s="223"/>
      <c r="H63" s="223"/>
    </row>
    <row r="64" spans="1:8">
      <c r="A64" s="50" t="s">
        <v>210</v>
      </c>
      <c r="B64" s="50"/>
      <c r="C64" s="17"/>
      <c r="D64" s="17"/>
      <c r="E64" s="17"/>
      <c r="F64" s="17"/>
      <c r="G64" s="17"/>
      <c r="H64" s="17"/>
    </row>
    <row r="65" spans="1:8" ht="46.5" customHeight="1">
      <c r="A65" s="885" t="s">
        <v>1183</v>
      </c>
      <c r="B65" s="885"/>
      <c r="C65" s="885"/>
      <c r="D65" s="885"/>
      <c r="E65" s="885"/>
      <c r="F65" s="885"/>
      <c r="G65" s="885"/>
      <c r="H65" s="885"/>
    </row>
    <row r="66" spans="1:8" ht="46.5" customHeight="1">
      <c r="A66" s="15"/>
      <c r="B66" s="15"/>
      <c r="C66" s="15"/>
      <c r="D66" s="15"/>
      <c r="E66" s="15"/>
      <c r="F66" s="15"/>
      <c r="G66" s="15"/>
      <c r="H66" s="15"/>
    </row>
    <row r="103" ht="15.75" customHeight="1"/>
    <row r="111" ht="33" customHeight="1"/>
    <row r="112" s="14" customFormat="1" ht="12.75" customHeight="1"/>
    <row r="113" s="14" customFormat="1" ht="29.25" customHeight="1"/>
  </sheetData>
  <mergeCells count="16">
    <mergeCell ref="A65:H65"/>
    <mergeCell ref="A16:H16"/>
    <mergeCell ref="A8:A10"/>
    <mergeCell ref="A59:A60"/>
    <mergeCell ref="A61:A62"/>
    <mergeCell ref="A51:A53"/>
    <mergeCell ref="A48:A50"/>
    <mergeCell ref="A45:A47"/>
    <mergeCell ref="A55:G55"/>
    <mergeCell ref="A21:A22"/>
    <mergeCell ref="A23:A24"/>
    <mergeCell ref="A25:A26"/>
    <mergeCell ref="A27:A28"/>
    <mergeCell ref="A29:A30"/>
    <mergeCell ref="A31:A32"/>
    <mergeCell ref="A35:A37"/>
  </mergeCells>
  <hyperlinks>
    <hyperlink ref="A1" location="Introduction!A1" display="&lt; Home" xr:uid="{069D00C0-56BF-4BB9-A939-28C8C1CEFEE2}"/>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1C510-3A3D-40DF-9E3E-17BE2CC26D93}">
  <sheetPr codeName="Sheet11">
    <tabColor rgb="FFECE0EC"/>
    <pageSetUpPr fitToPage="1"/>
  </sheetPr>
  <dimension ref="A1:H54"/>
  <sheetViews>
    <sheetView showGridLines="0" zoomScale="93" zoomScaleNormal="93" zoomScaleSheetLayoutView="93" workbookViewId="0"/>
  </sheetViews>
  <sheetFormatPr defaultRowHeight="14.25"/>
  <cols>
    <col min="1" max="1" width="36" customWidth="1"/>
    <col min="2" max="8" width="15.375" customWidth="1"/>
  </cols>
  <sheetData>
    <row r="1" spans="1:8" ht="15" customHeight="1">
      <c r="A1" s="102" t="s">
        <v>13</v>
      </c>
      <c r="B1" s="169"/>
    </row>
    <row r="3" spans="1:8" s="12" customFormat="1" ht="12.75">
      <c r="A3" s="17"/>
      <c r="B3" s="17"/>
    </row>
    <row r="4" spans="1:8" s="12" customFormat="1" ht="20.25" thickBot="1">
      <c r="A4" s="187" t="s">
        <v>367</v>
      </c>
      <c r="B4" s="44"/>
    </row>
    <row r="5" spans="1:8" s="12" customFormat="1" ht="20.25" thickTop="1">
      <c r="A5" s="44"/>
      <c r="B5" s="44"/>
    </row>
    <row r="6" spans="1:8" s="12" customFormat="1" ht="19.5" customHeight="1">
      <c r="A6" s="194" t="s">
        <v>264</v>
      </c>
      <c r="B6" s="192" t="s">
        <v>183</v>
      </c>
      <c r="C6" s="193" t="s">
        <v>17</v>
      </c>
      <c r="D6" s="193" t="s">
        <v>18</v>
      </c>
      <c r="E6" s="193" t="s">
        <v>19</v>
      </c>
      <c r="F6" s="193" t="s">
        <v>20</v>
      </c>
      <c r="G6" s="193" t="s">
        <v>21</v>
      </c>
      <c r="H6" s="193" t="s">
        <v>133</v>
      </c>
    </row>
    <row r="7" spans="1:8" s="12" customFormat="1" ht="19.5" customHeight="1">
      <c r="A7" s="254" t="s">
        <v>368</v>
      </c>
      <c r="B7" s="254"/>
      <c r="C7" s="255"/>
      <c r="D7" s="255"/>
      <c r="E7" s="255"/>
      <c r="F7" s="255"/>
      <c r="G7" s="255"/>
      <c r="H7" s="255"/>
    </row>
    <row r="8" spans="1:8" s="12" customFormat="1" ht="19.5" customHeight="1">
      <c r="A8" s="866" t="s">
        <v>349</v>
      </c>
      <c r="B8" s="91" t="s">
        <v>184</v>
      </c>
      <c r="C8" s="236">
        <v>145</v>
      </c>
      <c r="D8" s="236">
        <v>139</v>
      </c>
      <c r="E8" s="236">
        <v>222</v>
      </c>
      <c r="F8" s="236">
        <v>145</v>
      </c>
      <c r="G8" s="236">
        <v>454.25</v>
      </c>
      <c r="H8" s="236">
        <v>485.8</v>
      </c>
    </row>
    <row r="9" spans="1:8" s="12" customFormat="1" ht="19.5" customHeight="1">
      <c r="A9" s="866"/>
      <c r="B9" s="190" t="s">
        <v>185</v>
      </c>
      <c r="C9" s="230">
        <v>644</v>
      </c>
      <c r="D9" s="230">
        <v>481</v>
      </c>
      <c r="E9" s="230">
        <v>583</v>
      </c>
      <c r="F9" s="230">
        <v>249</v>
      </c>
      <c r="G9" s="230">
        <v>1041.5</v>
      </c>
      <c r="H9" s="230">
        <v>1034.0999999999995</v>
      </c>
    </row>
    <row r="10" spans="1:8" s="12" customFormat="1" ht="19.5" customHeight="1">
      <c r="A10" s="876" t="s">
        <v>350</v>
      </c>
      <c r="B10" s="190" t="s">
        <v>184</v>
      </c>
      <c r="C10" s="230">
        <v>1205</v>
      </c>
      <c r="D10" s="230">
        <v>1187</v>
      </c>
      <c r="E10" s="230">
        <v>1410</v>
      </c>
      <c r="F10" s="230">
        <v>943</v>
      </c>
      <c r="G10" s="230">
        <v>684.1</v>
      </c>
      <c r="H10" s="230">
        <v>853.29999999999961</v>
      </c>
    </row>
    <row r="11" spans="1:8" s="12" customFormat="1" ht="19.5" customHeight="1">
      <c r="A11" s="876"/>
      <c r="B11" s="190" t="s">
        <v>185</v>
      </c>
      <c r="C11" s="230">
        <v>1891</v>
      </c>
      <c r="D11" s="230">
        <v>1966</v>
      </c>
      <c r="E11" s="230">
        <v>2649</v>
      </c>
      <c r="F11" s="230">
        <v>1142</v>
      </c>
      <c r="G11" s="230">
        <v>794.4</v>
      </c>
      <c r="H11" s="230">
        <v>1019.2833333333313</v>
      </c>
    </row>
    <row r="12" spans="1:8" s="12" customFormat="1" ht="19.5" customHeight="1">
      <c r="A12" s="876" t="s">
        <v>351</v>
      </c>
      <c r="B12" s="190" t="s">
        <v>184</v>
      </c>
      <c r="C12" s="230">
        <v>550</v>
      </c>
      <c r="D12" s="230">
        <v>689</v>
      </c>
      <c r="E12" s="230">
        <v>727</v>
      </c>
      <c r="F12" s="230">
        <v>580</v>
      </c>
      <c r="G12" s="230">
        <v>585.65</v>
      </c>
      <c r="H12" s="230">
        <v>2071.1333333333287</v>
      </c>
    </row>
    <row r="13" spans="1:8" s="12" customFormat="1" ht="19.5" customHeight="1">
      <c r="A13" s="876"/>
      <c r="B13" s="190" t="s">
        <v>185</v>
      </c>
      <c r="C13" s="230">
        <v>582</v>
      </c>
      <c r="D13" s="230">
        <v>555</v>
      </c>
      <c r="E13" s="230">
        <v>487</v>
      </c>
      <c r="F13" s="230">
        <v>1252</v>
      </c>
      <c r="G13" s="230">
        <v>1090.5</v>
      </c>
      <c r="H13" s="230">
        <v>1470.8999999999965</v>
      </c>
    </row>
    <row r="14" spans="1:8" s="12" customFormat="1" ht="19.5" customHeight="1">
      <c r="A14" s="876" t="s">
        <v>352</v>
      </c>
      <c r="B14" s="190" t="s">
        <v>184</v>
      </c>
      <c r="C14" s="230">
        <v>2590</v>
      </c>
      <c r="D14" s="230">
        <v>3331</v>
      </c>
      <c r="E14" s="230">
        <v>3097</v>
      </c>
      <c r="F14" s="230">
        <v>1461</v>
      </c>
      <c r="G14" s="230">
        <v>2290.9499999999998</v>
      </c>
      <c r="H14" s="230">
        <v>2747.0500000000043</v>
      </c>
    </row>
    <row r="15" spans="1:8" s="12" customFormat="1" ht="19.5" customHeight="1">
      <c r="A15" s="876"/>
      <c r="B15" s="190" t="s">
        <v>185</v>
      </c>
      <c r="C15" s="230">
        <v>1404</v>
      </c>
      <c r="D15" s="230">
        <v>2245</v>
      </c>
      <c r="E15" s="230">
        <v>1964</v>
      </c>
      <c r="F15" s="230">
        <v>1630</v>
      </c>
      <c r="G15" s="230">
        <v>1861</v>
      </c>
      <c r="H15" s="230">
        <v>1577.936666666664</v>
      </c>
    </row>
    <row r="16" spans="1:8" s="12" customFormat="1" ht="19.5" customHeight="1">
      <c r="A16" s="876" t="s">
        <v>353</v>
      </c>
      <c r="B16" s="190" t="s">
        <v>184</v>
      </c>
      <c r="C16" s="230">
        <v>1059</v>
      </c>
      <c r="D16" s="230">
        <v>1153</v>
      </c>
      <c r="E16" s="230">
        <v>1101</v>
      </c>
      <c r="F16" s="230">
        <v>827</v>
      </c>
      <c r="G16" s="230">
        <v>655</v>
      </c>
      <c r="H16" s="230">
        <v>623.28333333333262</v>
      </c>
    </row>
    <row r="17" spans="1:8" s="12" customFormat="1" ht="19.5" customHeight="1">
      <c r="A17" s="876"/>
      <c r="B17" s="190" t="s">
        <v>185</v>
      </c>
      <c r="C17" s="230">
        <v>308</v>
      </c>
      <c r="D17" s="230">
        <v>527</v>
      </c>
      <c r="E17" s="230">
        <v>405</v>
      </c>
      <c r="F17" s="230">
        <v>246</v>
      </c>
      <c r="G17" s="230">
        <v>272.5</v>
      </c>
      <c r="H17" s="230">
        <v>242.58333333333309</v>
      </c>
    </row>
    <row r="18" spans="1:8" s="12" customFormat="1" ht="19.5" customHeight="1">
      <c r="A18" s="871" t="s">
        <v>369</v>
      </c>
      <c r="B18" s="689" t="s">
        <v>184</v>
      </c>
      <c r="C18" s="231">
        <v>5549</v>
      </c>
      <c r="D18" s="231">
        <v>6499</v>
      </c>
      <c r="E18" s="231">
        <v>6557</v>
      </c>
      <c r="F18" s="231">
        <v>3956</v>
      </c>
      <c r="G18" s="231">
        <v>5059.8999999999996</v>
      </c>
      <c r="H18" s="231">
        <v>6780.5</v>
      </c>
    </row>
    <row r="19" spans="1:8" s="12" customFormat="1" ht="19.5" customHeight="1">
      <c r="A19" s="871"/>
      <c r="B19" s="689" t="s">
        <v>185</v>
      </c>
      <c r="C19" s="231">
        <v>4829</v>
      </c>
      <c r="D19" s="231">
        <v>5774</v>
      </c>
      <c r="E19" s="231">
        <v>6088</v>
      </c>
      <c r="F19" s="231">
        <v>4519</v>
      </c>
      <c r="G19" s="231">
        <v>4669.6499999999996</v>
      </c>
      <c r="H19" s="231">
        <v>5344.8</v>
      </c>
    </row>
    <row r="20" spans="1:8" s="12" customFormat="1" ht="19.5" customHeight="1">
      <c r="A20" s="871"/>
      <c r="B20" s="219" t="s">
        <v>369</v>
      </c>
      <c r="C20" s="232">
        <v>10378</v>
      </c>
      <c r="D20" s="232">
        <v>12273</v>
      </c>
      <c r="E20" s="232">
        <v>12645</v>
      </c>
      <c r="F20" s="232">
        <v>8475</v>
      </c>
      <c r="G20" s="232">
        <v>9729.5499999999993</v>
      </c>
      <c r="H20" s="232">
        <v>12125.3</v>
      </c>
    </row>
    <row r="21" spans="1:8" s="12" customFormat="1" ht="19.5" customHeight="1">
      <c r="A21" s="222"/>
      <c r="B21" s="222"/>
      <c r="C21" s="233"/>
      <c r="D21" s="233"/>
      <c r="E21" s="233"/>
      <c r="F21" s="233"/>
      <c r="G21" s="233"/>
      <c r="H21" s="233"/>
    </row>
    <row r="22" spans="1:8" s="12" customFormat="1" ht="19.5" customHeight="1">
      <c r="A22" s="211" t="s">
        <v>264</v>
      </c>
      <c r="B22" s="209" t="s">
        <v>183</v>
      </c>
      <c r="C22" s="210" t="s">
        <v>17</v>
      </c>
      <c r="D22" s="210" t="s">
        <v>18</v>
      </c>
      <c r="E22" s="210" t="s">
        <v>19</v>
      </c>
      <c r="F22" s="210" t="s">
        <v>20</v>
      </c>
      <c r="G22" s="210" t="s">
        <v>21</v>
      </c>
      <c r="H22" s="210" t="s">
        <v>133</v>
      </c>
    </row>
    <row r="23" spans="1:8" s="12" customFormat="1" ht="24.95" customHeight="1">
      <c r="A23" s="257" t="s">
        <v>370</v>
      </c>
      <c r="B23" s="254"/>
      <c r="C23" s="255"/>
      <c r="D23" s="255"/>
      <c r="E23" s="255"/>
      <c r="F23" s="255"/>
      <c r="G23" s="255"/>
      <c r="H23" s="255"/>
    </row>
    <row r="24" spans="1:8" s="12" customFormat="1" ht="19.5" customHeight="1">
      <c r="A24" s="876" t="s">
        <v>349</v>
      </c>
      <c r="B24" s="91" t="s">
        <v>184</v>
      </c>
      <c r="C24" s="234">
        <v>48</v>
      </c>
      <c r="D24" s="234">
        <v>46</v>
      </c>
      <c r="E24" s="234">
        <v>56</v>
      </c>
      <c r="F24" s="234">
        <v>48</v>
      </c>
      <c r="G24" s="593">
        <v>28.39</v>
      </c>
      <c r="H24" s="593">
        <v>44.163636363636364</v>
      </c>
    </row>
    <row r="25" spans="1:8" s="12" customFormat="1" ht="19.5" customHeight="1">
      <c r="A25" s="876"/>
      <c r="B25" s="190" t="s">
        <v>185</v>
      </c>
      <c r="C25" s="230">
        <v>54</v>
      </c>
      <c r="D25" s="230">
        <v>34</v>
      </c>
      <c r="E25" s="230">
        <v>42</v>
      </c>
      <c r="F25" s="230">
        <v>17</v>
      </c>
      <c r="G25" s="594">
        <v>24.22</v>
      </c>
      <c r="H25" s="594">
        <v>30.414705882352926</v>
      </c>
    </row>
    <row r="26" spans="1:8" s="12" customFormat="1" ht="19.5" customHeight="1">
      <c r="A26" s="876" t="s">
        <v>350</v>
      </c>
      <c r="B26" s="190" t="s">
        <v>184</v>
      </c>
      <c r="C26" s="230">
        <v>19</v>
      </c>
      <c r="D26" s="230">
        <v>27</v>
      </c>
      <c r="E26" s="230">
        <v>29</v>
      </c>
      <c r="F26" s="230">
        <v>17</v>
      </c>
      <c r="G26" s="594">
        <v>11.59</v>
      </c>
      <c r="H26" s="594">
        <v>20.514632873899789</v>
      </c>
    </row>
    <row r="27" spans="1:8" s="12" customFormat="1" ht="19.5" customHeight="1">
      <c r="A27" s="876"/>
      <c r="B27" s="190" t="s">
        <v>185</v>
      </c>
      <c r="C27" s="230">
        <v>26</v>
      </c>
      <c r="D27" s="230">
        <v>26</v>
      </c>
      <c r="E27" s="230">
        <v>32</v>
      </c>
      <c r="F27" s="230">
        <v>13</v>
      </c>
      <c r="G27" s="594">
        <v>10.18</v>
      </c>
      <c r="H27" s="594">
        <v>14.356103286384947</v>
      </c>
    </row>
    <row r="28" spans="1:8" s="12" customFormat="1" ht="19.5" customHeight="1">
      <c r="A28" s="876" t="s">
        <v>351</v>
      </c>
      <c r="B28" s="190" t="s">
        <v>184</v>
      </c>
      <c r="C28" s="230">
        <v>23</v>
      </c>
      <c r="D28" s="230">
        <v>23</v>
      </c>
      <c r="E28" s="230">
        <v>24</v>
      </c>
      <c r="F28" s="230">
        <v>13</v>
      </c>
      <c r="G28" s="594">
        <v>6.72</v>
      </c>
      <c r="H28" s="594">
        <v>20.255067678800625</v>
      </c>
    </row>
    <row r="29" spans="1:8" s="12" customFormat="1" ht="19.5" customHeight="1">
      <c r="A29" s="882"/>
      <c r="B29" s="809" t="s">
        <v>185</v>
      </c>
      <c r="C29" s="523">
        <v>21</v>
      </c>
      <c r="D29" s="523">
        <v>24</v>
      </c>
      <c r="E29" s="523">
        <v>19</v>
      </c>
      <c r="F29" s="230">
        <v>27</v>
      </c>
      <c r="G29" s="594">
        <v>10.09</v>
      </c>
      <c r="H29" s="594">
        <v>13.27523481434614</v>
      </c>
    </row>
    <row r="30" spans="1:8" s="12" customFormat="1" ht="19.5" customHeight="1">
      <c r="A30" s="876" t="s">
        <v>352</v>
      </c>
      <c r="B30" s="190" t="s">
        <v>184</v>
      </c>
      <c r="C30" s="230">
        <v>17</v>
      </c>
      <c r="D30" s="230">
        <v>22</v>
      </c>
      <c r="E30" s="230">
        <v>20</v>
      </c>
      <c r="F30" s="230">
        <v>9</v>
      </c>
      <c r="G30" s="594">
        <v>6.5</v>
      </c>
      <c r="H30" s="594">
        <v>9.0183919977754954</v>
      </c>
    </row>
    <row r="31" spans="1:8" s="12" customFormat="1" ht="19.5" customHeight="1">
      <c r="A31" s="876"/>
      <c r="B31" s="190" t="s">
        <v>185</v>
      </c>
      <c r="C31" s="230">
        <v>16</v>
      </c>
      <c r="D31" s="230">
        <v>20</v>
      </c>
      <c r="E31" s="230">
        <v>19</v>
      </c>
      <c r="F31" s="230">
        <v>13</v>
      </c>
      <c r="G31" s="594">
        <v>8.77</v>
      </c>
      <c r="H31" s="594">
        <v>9.2330830704607525</v>
      </c>
    </row>
    <row r="32" spans="1:8" s="12" customFormat="1" ht="19.5" customHeight="1">
      <c r="A32" s="876" t="s">
        <v>353</v>
      </c>
      <c r="B32" s="190" t="s">
        <v>184</v>
      </c>
      <c r="C32" s="230">
        <v>16</v>
      </c>
      <c r="D32" s="230">
        <v>23</v>
      </c>
      <c r="E32" s="230">
        <v>16</v>
      </c>
      <c r="F32" s="230">
        <v>10</v>
      </c>
      <c r="G32" s="594">
        <v>7.11</v>
      </c>
      <c r="H32" s="594">
        <v>8.2694829389534856</v>
      </c>
    </row>
    <row r="33" spans="1:8" s="12" customFormat="1" ht="19.5" customHeight="1">
      <c r="A33" s="876"/>
      <c r="B33" s="190" t="s">
        <v>185</v>
      </c>
      <c r="C33" s="230">
        <v>12</v>
      </c>
      <c r="D33" s="230">
        <v>24</v>
      </c>
      <c r="E33" s="230">
        <v>14</v>
      </c>
      <c r="F33" s="230">
        <v>8</v>
      </c>
      <c r="G33" s="594">
        <v>8.7899999999999991</v>
      </c>
      <c r="H33" s="594">
        <v>10.322167946033952</v>
      </c>
    </row>
    <row r="34" spans="1:8" s="12" customFormat="1" ht="19.5" customHeight="1">
      <c r="A34" s="871" t="s">
        <v>371</v>
      </c>
      <c r="B34" s="190" t="s">
        <v>184</v>
      </c>
      <c r="C34" s="230">
        <v>19</v>
      </c>
      <c r="D34" s="230">
        <v>23</v>
      </c>
      <c r="E34" s="230">
        <v>21</v>
      </c>
      <c r="F34" s="230">
        <v>12</v>
      </c>
      <c r="G34" s="594">
        <v>7.7</v>
      </c>
      <c r="H34" s="594">
        <v>12.678934999376429</v>
      </c>
    </row>
    <row r="35" spans="1:8" s="12" customFormat="1" ht="19.5" customHeight="1">
      <c r="A35" s="871"/>
      <c r="B35" s="219" t="s">
        <v>185</v>
      </c>
      <c r="C35" s="232">
        <v>21</v>
      </c>
      <c r="D35" s="232">
        <v>24</v>
      </c>
      <c r="E35" s="232">
        <v>24</v>
      </c>
      <c r="F35" s="232">
        <v>15</v>
      </c>
      <c r="G35" s="595">
        <v>10.7</v>
      </c>
      <c r="H35" s="595">
        <v>13.030171978767523</v>
      </c>
    </row>
    <row r="36" spans="1:8" s="12" customFormat="1" ht="19.5" customHeight="1">
      <c r="A36" s="222"/>
      <c r="B36" s="222"/>
      <c r="C36" s="235"/>
      <c r="D36" s="235"/>
      <c r="E36" s="235"/>
      <c r="F36" s="235"/>
      <c r="G36" s="235"/>
      <c r="H36" s="235"/>
    </row>
    <row r="37" spans="1:8" s="12" customFormat="1" ht="19.5" customHeight="1">
      <c r="A37" s="211" t="s">
        <v>264</v>
      </c>
      <c r="B37" s="209" t="s">
        <v>183</v>
      </c>
      <c r="C37" s="210" t="s">
        <v>17</v>
      </c>
      <c r="D37" s="210" t="s">
        <v>18</v>
      </c>
      <c r="E37" s="210" t="s">
        <v>19</v>
      </c>
      <c r="F37" s="210" t="s">
        <v>20</v>
      </c>
      <c r="G37" s="210" t="s">
        <v>1153</v>
      </c>
      <c r="H37" s="210" t="s">
        <v>133</v>
      </c>
    </row>
    <row r="38" spans="1:8" s="12" customFormat="1" ht="19.5" customHeight="1">
      <c r="A38" s="257" t="s">
        <v>372</v>
      </c>
      <c r="B38" s="257"/>
      <c r="C38" s="258"/>
      <c r="D38" s="258"/>
      <c r="E38" s="258"/>
      <c r="F38" s="258"/>
      <c r="G38" s="258"/>
      <c r="H38" s="258"/>
    </row>
    <row r="39" spans="1:8" s="12" customFormat="1" ht="19.5" customHeight="1">
      <c r="A39" s="226" t="s">
        <v>373</v>
      </c>
      <c r="B39" s="226" t="s">
        <v>186</v>
      </c>
      <c r="C39" s="230">
        <v>3760</v>
      </c>
      <c r="D39" s="230">
        <v>2820</v>
      </c>
      <c r="E39" s="230">
        <v>3251</v>
      </c>
      <c r="F39" s="230">
        <v>955</v>
      </c>
      <c r="G39" s="230">
        <v>2537.75</v>
      </c>
      <c r="H39" s="230">
        <v>3731</v>
      </c>
    </row>
    <row r="40" spans="1:8" s="12" customFormat="1" ht="19.5" customHeight="1">
      <c r="A40" s="226" t="s">
        <v>374</v>
      </c>
      <c r="B40" s="226" t="s">
        <v>186</v>
      </c>
      <c r="C40" s="230">
        <v>2389</v>
      </c>
      <c r="D40" s="230">
        <v>2361</v>
      </c>
      <c r="E40" s="230">
        <v>747</v>
      </c>
      <c r="F40" s="230">
        <v>3356</v>
      </c>
      <c r="G40" s="230">
        <v>4910.3</v>
      </c>
      <c r="H40" s="230">
        <v>3992</v>
      </c>
    </row>
    <row r="41" spans="1:8" s="12" customFormat="1" ht="19.5" customHeight="1">
      <c r="A41" s="13" t="s">
        <v>375</v>
      </c>
      <c r="B41" s="13" t="s">
        <v>186</v>
      </c>
      <c r="C41" s="236">
        <v>4228</v>
      </c>
      <c r="D41" s="236">
        <v>7094</v>
      </c>
      <c r="E41" s="236">
        <v>8648</v>
      </c>
      <c r="F41" s="236">
        <v>4169</v>
      </c>
      <c r="G41" s="236">
        <v>2281.5</v>
      </c>
      <c r="H41" s="236">
        <v>4402</v>
      </c>
    </row>
    <row r="42" spans="1:8" s="12" customFormat="1" ht="19.5" customHeight="1">
      <c r="A42" s="222"/>
      <c r="B42" s="222"/>
      <c r="C42" s="235"/>
      <c r="D42" s="235"/>
      <c r="E42" s="235"/>
      <c r="F42" s="235"/>
      <c r="G42" s="235"/>
      <c r="H42" s="235"/>
    </row>
    <row r="43" spans="1:8" s="12" customFormat="1" ht="19.5" customHeight="1">
      <c r="A43" s="211" t="s">
        <v>264</v>
      </c>
      <c r="B43" s="209"/>
      <c r="C43" s="210" t="s">
        <v>17</v>
      </c>
      <c r="D43" s="210" t="s">
        <v>18</v>
      </c>
      <c r="E43" s="210" t="s">
        <v>19</v>
      </c>
      <c r="F43" s="210" t="s">
        <v>20</v>
      </c>
      <c r="G43" s="210" t="s">
        <v>21</v>
      </c>
      <c r="H43" s="210" t="s">
        <v>133</v>
      </c>
    </row>
    <row r="44" spans="1:8" s="12" customFormat="1" ht="19.5" customHeight="1">
      <c r="A44" s="257" t="s">
        <v>376</v>
      </c>
      <c r="B44" s="257"/>
      <c r="C44" s="258"/>
      <c r="D44" s="258"/>
      <c r="E44" s="258"/>
      <c r="F44" s="258"/>
      <c r="G44" s="258"/>
      <c r="H44" s="258"/>
    </row>
    <row r="45" spans="1:8" s="12" customFormat="1" ht="19.5" customHeight="1">
      <c r="A45" s="874" t="s">
        <v>377</v>
      </c>
      <c r="B45" s="226" t="s">
        <v>184</v>
      </c>
      <c r="C45" s="230">
        <v>100</v>
      </c>
      <c r="D45" s="230">
        <v>100</v>
      </c>
      <c r="E45" s="230">
        <v>100</v>
      </c>
      <c r="F45" s="230">
        <v>100</v>
      </c>
      <c r="G45" s="230">
        <v>100</v>
      </c>
      <c r="H45" s="230">
        <v>100</v>
      </c>
    </row>
    <row r="46" spans="1:8" s="12" customFormat="1" ht="19.5" customHeight="1">
      <c r="A46" s="866"/>
      <c r="B46" s="13" t="s">
        <v>185</v>
      </c>
      <c r="C46" s="236">
        <v>100</v>
      </c>
      <c r="D46" s="236">
        <v>100</v>
      </c>
      <c r="E46" s="236">
        <v>100</v>
      </c>
      <c r="F46" s="236">
        <v>100</v>
      </c>
      <c r="G46" s="236">
        <v>100</v>
      </c>
      <c r="H46" s="236">
        <v>100</v>
      </c>
    </row>
    <row r="47" spans="1:8" s="12" customFormat="1" ht="17.100000000000001" customHeight="1">
      <c r="A47" s="215"/>
      <c r="B47" s="215"/>
      <c r="C47" s="216"/>
      <c r="D47" s="216"/>
      <c r="E47" s="216"/>
      <c r="F47" s="216"/>
      <c r="G47" s="216"/>
      <c r="H47" s="216"/>
    </row>
    <row r="48" spans="1:8" s="12" customFormat="1" ht="18.600000000000001" customHeight="1">
      <c r="A48" s="885" t="s">
        <v>1254</v>
      </c>
      <c r="B48" s="885"/>
      <c r="C48" s="885"/>
      <c r="D48" s="885"/>
      <c r="E48" s="885"/>
      <c r="F48" s="885"/>
      <c r="G48" s="885"/>
      <c r="H48" s="885"/>
    </row>
    <row r="49" spans="1:8" s="12" customFormat="1" ht="17.100000000000001" customHeight="1">
      <c r="A49" s="50" t="s">
        <v>210</v>
      </c>
      <c r="B49" s="50"/>
    </row>
    <row r="50" spans="1:8" s="12" customFormat="1" ht="32.25" customHeight="1">
      <c r="A50" s="885" t="s">
        <v>378</v>
      </c>
      <c r="B50" s="885"/>
      <c r="C50" s="885"/>
      <c r="D50" s="885"/>
      <c r="E50" s="885"/>
      <c r="F50" s="885"/>
      <c r="G50" s="885"/>
      <c r="H50" s="885"/>
    </row>
    <row r="51" spans="1:8" s="12" customFormat="1" ht="44.45" customHeight="1">
      <c r="A51" s="885" t="s">
        <v>379</v>
      </c>
      <c r="B51" s="885"/>
      <c r="C51" s="885"/>
      <c r="D51" s="885"/>
      <c r="E51" s="885"/>
      <c r="F51" s="885"/>
      <c r="G51" s="885"/>
      <c r="H51" s="885"/>
    </row>
    <row r="52" spans="1:8" s="12" customFormat="1" ht="12.75"/>
    <row r="53" spans="1:8" s="12" customFormat="1" ht="12.75"/>
    <row r="54" spans="1:8" s="12" customFormat="1" ht="12.75"/>
  </sheetData>
  <mergeCells count="16">
    <mergeCell ref="A51:H51"/>
    <mergeCell ref="A8:A9"/>
    <mergeCell ref="A50:H50"/>
    <mergeCell ref="A10:A11"/>
    <mergeCell ref="A12:A13"/>
    <mergeCell ref="A14:A15"/>
    <mergeCell ref="A16:A17"/>
    <mergeCell ref="A34:A35"/>
    <mergeCell ref="A45:A46"/>
    <mergeCell ref="A24:A25"/>
    <mergeCell ref="A26:A27"/>
    <mergeCell ref="A28:A29"/>
    <mergeCell ref="A30:A31"/>
    <mergeCell ref="A32:A33"/>
    <mergeCell ref="A18:A20"/>
    <mergeCell ref="A48:H48"/>
  </mergeCells>
  <hyperlinks>
    <hyperlink ref="A1" location="Introduction!A1" display="&lt; Home" xr:uid="{7C3F0D57-1DFC-4463-B737-71C02FAC9DC6}"/>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27F05-B49F-4224-9AC7-117884AB33A2}">
  <sheetPr codeName="Sheet12">
    <tabColor rgb="FFECE0EC"/>
    <pageSetUpPr fitToPage="1"/>
  </sheetPr>
  <dimension ref="A1:H20"/>
  <sheetViews>
    <sheetView showGridLines="0" zoomScale="93" zoomScaleNormal="93" zoomScaleSheetLayoutView="93" workbookViewId="0"/>
  </sheetViews>
  <sheetFormatPr defaultRowHeight="14.25"/>
  <cols>
    <col min="1" max="1" width="40" customWidth="1"/>
    <col min="2" max="2" width="8.75" customWidth="1"/>
    <col min="3" max="8" width="15.75" customWidth="1"/>
  </cols>
  <sheetData>
    <row r="1" spans="1:8" ht="15" customHeight="1">
      <c r="A1" s="102" t="s">
        <v>13</v>
      </c>
      <c r="B1" s="169"/>
    </row>
    <row r="3" spans="1:8" ht="20.25" thickBot="1">
      <c r="A3" s="187" t="s">
        <v>380</v>
      </c>
      <c r="B3" s="44"/>
      <c r="C3" s="12"/>
      <c r="D3" s="12"/>
      <c r="E3" s="12"/>
      <c r="F3" s="12"/>
      <c r="G3" s="12"/>
      <c r="H3" s="12"/>
    </row>
    <row r="4" spans="1:8" s="5" customFormat="1" ht="24.6" customHeight="1" thickTop="1">
      <c r="A4" s="55"/>
      <c r="B4" s="55"/>
      <c r="C4" s="12"/>
      <c r="D4" s="12"/>
      <c r="E4" s="12"/>
      <c r="F4" s="12"/>
      <c r="G4" s="12"/>
      <c r="H4" s="12"/>
    </row>
    <row r="5" spans="1:8" s="53" customFormat="1" ht="19.5" customHeight="1">
      <c r="A5" s="194" t="s">
        <v>264</v>
      </c>
      <c r="B5" s="192" t="s">
        <v>183</v>
      </c>
      <c r="C5" s="193" t="s">
        <v>17</v>
      </c>
      <c r="D5" s="193" t="s">
        <v>18</v>
      </c>
      <c r="E5" s="193" t="s">
        <v>19</v>
      </c>
      <c r="F5" s="193" t="s">
        <v>20</v>
      </c>
      <c r="G5" s="193" t="s">
        <v>1328</v>
      </c>
      <c r="H5" s="193" t="s">
        <v>133</v>
      </c>
    </row>
    <row r="6" spans="1:8" s="53" customFormat="1" ht="19.5" customHeight="1">
      <c r="A6" s="259" t="s">
        <v>381</v>
      </c>
      <c r="B6" s="259"/>
      <c r="C6" s="260"/>
      <c r="D6" s="260"/>
      <c r="E6" s="260"/>
      <c r="F6" s="260"/>
      <c r="G6" s="261"/>
      <c r="H6" s="261"/>
    </row>
    <row r="7" spans="1:8" s="53" customFormat="1" ht="26.25" customHeight="1">
      <c r="A7" s="190" t="s">
        <v>382</v>
      </c>
      <c r="B7" s="190" t="s">
        <v>186</v>
      </c>
      <c r="C7" s="220">
        <v>75</v>
      </c>
      <c r="D7" s="220">
        <v>74</v>
      </c>
      <c r="E7" s="220">
        <v>70</v>
      </c>
      <c r="F7" s="220">
        <v>84</v>
      </c>
      <c r="G7" s="220">
        <v>80</v>
      </c>
      <c r="H7" s="220">
        <v>87</v>
      </c>
    </row>
    <row r="8" spans="1:8" s="53" customFormat="1" ht="26.25" customHeight="1">
      <c r="A8" s="190" t="s">
        <v>383</v>
      </c>
      <c r="B8" s="190" t="s">
        <v>186</v>
      </c>
      <c r="C8" s="220" t="s">
        <v>1132</v>
      </c>
      <c r="D8" s="220">
        <v>83</v>
      </c>
      <c r="E8" s="220">
        <v>71</v>
      </c>
      <c r="F8" s="220" t="s">
        <v>1133</v>
      </c>
      <c r="G8" s="220">
        <v>70</v>
      </c>
      <c r="H8" s="220">
        <v>60.5</v>
      </c>
    </row>
    <row r="9" spans="1:8" s="53" customFormat="1" ht="26.25" customHeight="1">
      <c r="A9" s="91" t="s">
        <v>384</v>
      </c>
      <c r="B9" s="91" t="s">
        <v>186</v>
      </c>
      <c r="C9" s="312">
        <v>40</v>
      </c>
      <c r="D9" s="312">
        <v>61</v>
      </c>
      <c r="E9" s="312">
        <v>43</v>
      </c>
      <c r="F9" s="312" t="s">
        <v>1134</v>
      </c>
      <c r="G9" s="616" t="s">
        <v>188</v>
      </c>
      <c r="H9" s="616" t="s">
        <v>188</v>
      </c>
    </row>
    <row r="10" spans="1:8">
      <c r="A10" s="237"/>
      <c r="B10" s="237"/>
      <c r="C10" s="238"/>
      <c r="D10" s="238"/>
      <c r="E10" s="238"/>
      <c r="F10" s="238"/>
      <c r="G10" s="238"/>
      <c r="H10" s="238"/>
    </row>
    <row r="11" spans="1:8">
      <c r="C11" s="70"/>
      <c r="D11" s="70"/>
      <c r="E11" s="70"/>
      <c r="F11" s="70"/>
      <c r="G11" s="70"/>
      <c r="H11" s="70"/>
    </row>
    <row r="12" spans="1:8" s="53" customFormat="1" ht="30.6" customHeight="1">
      <c r="A12" s="866" t="s">
        <v>385</v>
      </c>
      <c r="B12" s="866"/>
      <c r="C12" s="866"/>
      <c r="D12" s="866"/>
      <c r="E12" s="866"/>
      <c r="F12" s="866"/>
      <c r="G12" s="866"/>
      <c r="H12" s="866"/>
    </row>
    <row r="13" spans="1:8" s="5" customFormat="1" ht="33.950000000000003" customHeight="1">
      <c r="A13" s="866" t="s">
        <v>1255</v>
      </c>
      <c r="B13" s="866"/>
      <c r="C13" s="866"/>
      <c r="D13" s="866"/>
      <c r="E13" s="866"/>
      <c r="F13" s="866"/>
      <c r="G13" s="866"/>
      <c r="H13" s="866"/>
    </row>
    <row r="14" spans="1:8" s="5" customFormat="1" ht="30.95" customHeight="1">
      <c r="A14" s="866" t="s">
        <v>386</v>
      </c>
      <c r="B14" s="866"/>
      <c r="C14" s="866"/>
      <c r="D14" s="866"/>
      <c r="E14" s="866"/>
      <c r="F14" s="866"/>
      <c r="G14" s="866"/>
      <c r="H14" s="866"/>
    </row>
    <row r="15" spans="1:8" s="5" customFormat="1" ht="19.5" customHeight="1">
      <c r="A15" s="866" t="s">
        <v>1174</v>
      </c>
      <c r="B15" s="866"/>
      <c r="C15" s="866"/>
      <c r="D15" s="866"/>
      <c r="E15" s="866"/>
      <c r="F15" s="866"/>
      <c r="G15" s="866"/>
      <c r="H15" s="866"/>
    </row>
    <row r="16" spans="1:8" ht="24" customHeight="1">
      <c r="A16" s="866" t="s">
        <v>1327</v>
      </c>
      <c r="B16" s="866"/>
      <c r="C16" s="866"/>
      <c r="D16" s="866"/>
      <c r="E16" s="866"/>
      <c r="F16" s="866"/>
      <c r="G16" s="866"/>
      <c r="H16" s="866"/>
    </row>
    <row r="20" spans="1:6">
      <c r="A20" s="157"/>
      <c r="B20" s="157"/>
      <c r="C20" s="157"/>
      <c r="D20" s="157"/>
      <c r="E20" s="157"/>
      <c r="F20" s="157"/>
    </row>
  </sheetData>
  <mergeCells count="5">
    <mergeCell ref="A16:H16"/>
    <mergeCell ref="A12:H12"/>
    <mergeCell ref="A13:H13"/>
    <mergeCell ref="A14:H14"/>
    <mergeCell ref="A15:H15"/>
  </mergeCells>
  <hyperlinks>
    <hyperlink ref="A1" location="Introduction!A1" display="&lt; Home" xr:uid="{57F5E077-D090-4B18-A032-4FBF2E5CE4FC}"/>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4252B-C262-4130-BFFA-600D5D640BB4}">
  <sheetPr codeName="Sheet13">
    <tabColor rgb="FFECE0EC"/>
    <pageSetUpPr fitToPage="1"/>
  </sheetPr>
  <dimension ref="A1:H28"/>
  <sheetViews>
    <sheetView showGridLines="0" zoomScale="93" zoomScaleNormal="93" zoomScaleSheetLayoutView="93" workbookViewId="0"/>
  </sheetViews>
  <sheetFormatPr defaultRowHeight="14.25"/>
  <cols>
    <col min="1" max="1" width="42.375" customWidth="1"/>
    <col min="2" max="2" width="10.875" customWidth="1"/>
    <col min="3" max="8" width="15" customWidth="1"/>
  </cols>
  <sheetData>
    <row r="1" spans="1:8" ht="15" customHeight="1">
      <c r="A1" s="102" t="s">
        <v>13</v>
      </c>
      <c r="B1" s="169"/>
    </row>
    <row r="4" spans="1:8" ht="20.25" thickBot="1">
      <c r="A4" s="187" t="s">
        <v>387</v>
      </c>
      <c r="B4" s="44"/>
      <c r="C4" s="12"/>
      <c r="D4" s="12"/>
      <c r="E4" s="12"/>
      <c r="F4" s="12"/>
      <c r="G4" s="12"/>
      <c r="H4" s="12"/>
    </row>
    <row r="5" spans="1:8" ht="20.25" thickTop="1">
      <c r="A5" s="44"/>
      <c r="B5" s="44"/>
      <c r="C5" s="12"/>
      <c r="D5" s="12"/>
      <c r="E5" s="12"/>
      <c r="F5" s="12"/>
      <c r="G5" s="12"/>
      <c r="H5" s="12"/>
    </row>
    <row r="6" spans="1:8" s="5" customFormat="1" ht="19.5" customHeight="1">
      <c r="A6" s="194" t="s">
        <v>264</v>
      </c>
      <c r="B6" s="192"/>
      <c r="C6" s="193" t="s">
        <v>17</v>
      </c>
      <c r="D6" s="193" t="s">
        <v>18</v>
      </c>
      <c r="E6" s="193" t="s">
        <v>19</v>
      </c>
      <c r="F6" s="193" t="s">
        <v>20</v>
      </c>
      <c r="G6" s="193" t="s">
        <v>21</v>
      </c>
      <c r="H6" s="193" t="s">
        <v>133</v>
      </c>
    </row>
    <row r="7" spans="1:8" s="5" customFormat="1" ht="33" customHeight="1">
      <c r="A7" s="254" t="s">
        <v>388</v>
      </c>
      <c r="B7" s="259"/>
      <c r="C7" s="260"/>
      <c r="D7" s="260"/>
      <c r="E7" s="260"/>
      <c r="F7" s="260"/>
      <c r="G7" s="261"/>
      <c r="H7" s="261"/>
    </row>
    <row r="8" spans="1:8" s="5" customFormat="1" ht="19.5" customHeight="1">
      <c r="A8" s="190" t="s">
        <v>349</v>
      </c>
      <c r="B8" s="190"/>
      <c r="C8" s="189" t="s">
        <v>390</v>
      </c>
      <c r="D8" s="189" t="s">
        <v>391</v>
      </c>
      <c r="E8" s="189" t="s">
        <v>391</v>
      </c>
      <c r="F8" s="189" t="s">
        <v>389</v>
      </c>
      <c r="G8" s="189" t="s">
        <v>391</v>
      </c>
      <c r="H8" s="189" t="s">
        <v>391</v>
      </c>
    </row>
    <row r="9" spans="1:8" s="5" customFormat="1" ht="19.5" customHeight="1">
      <c r="A9" s="190" t="s">
        <v>350</v>
      </c>
      <c r="B9" s="190"/>
      <c r="C9" s="189" t="s">
        <v>389</v>
      </c>
      <c r="D9" s="189" t="s">
        <v>390</v>
      </c>
      <c r="E9" s="189" t="s">
        <v>389</v>
      </c>
      <c r="F9" s="189" t="s">
        <v>390</v>
      </c>
      <c r="G9" s="189" t="s">
        <v>390</v>
      </c>
      <c r="H9" s="189" t="s">
        <v>390</v>
      </c>
    </row>
    <row r="10" spans="1:8" s="5" customFormat="1" ht="19.5" customHeight="1">
      <c r="A10" s="190" t="s">
        <v>351</v>
      </c>
      <c r="B10" s="190"/>
      <c r="C10" s="189" t="s">
        <v>389</v>
      </c>
      <c r="D10" s="189" t="s">
        <v>389</v>
      </c>
      <c r="E10" s="189" t="s">
        <v>389</v>
      </c>
      <c r="F10" s="189" t="s">
        <v>389</v>
      </c>
      <c r="G10" s="189" t="s">
        <v>389</v>
      </c>
      <c r="H10" s="189" t="s">
        <v>389</v>
      </c>
    </row>
    <row r="11" spans="1:8" s="5" customFormat="1" ht="19.5" customHeight="1">
      <c r="A11" s="190" t="s">
        <v>352</v>
      </c>
      <c r="B11" s="190"/>
      <c r="C11" s="189" t="s">
        <v>390</v>
      </c>
      <c r="D11" s="189" t="s">
        <v>390</v>
      </c>
      <c r="E11" s="189" t="s">
        <v>390</v>
      </c>
      <c r="F11" s="189" t="s">
        <v>389</v>
      </c>
      <c r="G11" s="189" t="s">
        <v>389</v>
      </c>
      <c r="H11" s="189" t="s">
        <v>389</v>
      </c>
    </row>
    <row r="12" spans="1:8" s="5" customFormat="1" ht="19.5" customHeight="1">
      <c r="A12" s="91" t="s">
        <v>353</v>
      </c>
      <c r="B12" s="91"/>
      <c r="C12" s="93" t="s">
        <v>392</v>
      </c>
      <c r="D12" s="239" t="s">
        <v>389</v>
      </c>
      <c r="E12" s="93" t="s">
        <v>389</v>
      </c>
      <c r="F12" s="239" t="s">
        <v>389</v>
      </c>
      <c r="G12" s="239" t="s">
        <v>389</v>
      </c>
      <c r="H12" s="239" t="s">
        <v>391</v>
      </c>
    </row>
    <row r="13" spans="1:8" ht="19.5">
      <c r="A13" s="240"/>
      <c r="B13" s="240"/>
      <c r="C13" s="241"/>
      <c r="D13" s="241"/>
      <c r="E13" s="241"/>
      <c r="F13" s="241"/>
      <c r="G13" s="241"/>
      <c r="H13" s="241"/>
    </row>
    <row r="14" spans="1:8" ht="19.5">
      <c r="A14" s="86"/>
      <c r="B14" s="86"/>
      <c r="C14" s="87"/>
      <c r="D14" s="87"/>
      <c r="E14" s="87"/>
      <c r="F14" s="87"/>
      <c r="G14" s="87"/>
      <c r="H14" s="87"/>
    </row>
    <row r="15" spans="1:8" s="5" customFormat="1" ht="19.5" customHeight="1">
      <c r="A15" s="194" t="s">
        <v>264</v>
      </c>
      <c r="B15" s="192"/>
      <c r="C15" s="193" t="s">
        <v>17</v>
      </c>
      <c r="D15" s="193" t="s">
        <v>18</v>
      </c>
      <c r="E15" s="193" t="s">
        <v>19</v>
      </c>
      <c r="F15" s="193" t="s">
        <v>20</v>
      </c>
      <c r="G15" s="193" t="s">
        <v>21</v>
      </c>
      <c r="H15" s="193" t="s">
        <v>133</v>
      </c>
    </row>
    <row r="16" spans="1:8" s="5" customFormat="1" ht="19.5" customHeight="1">
      <c r="A16" s="254" t="s">
        <v>393</v>
      </c>
      <c r="B16" s="259"/>
      <c r="C16" s="260"/>
      <c r="D16" s="260"/>
      <c r="E16" s="260"/>
      <c r="F16" s="260"/>
      <c r="G16" s="261"/>
      <c r="H16" s="261"/>
    </row>
    <row r="17" spans="1:8" s="5" customFormat="1" ht="41.45" customHeight="1">
      <c r="A17" s="190" t="s">
        <v>394</v>
      </c>
      <c r="B17" s="190"/>
      <c r="C17" s="189" t="s">
        <v>395</v>
      </c>
      <c r="D17" s="189" t="s">
        <v>396</v>
      </c>
      <c r="E17" s="189" t="s">
        <v>397</v>
      </c>
      <c r="F17" s="189" t="s">
        <v>398</v>
      </c>
      <c r="G17" s="189" t="s">
        <v>399</v>
      </c>
      <c r="H17" s="189" t="s">
        <v>1256</v>
      </c>
    </row>
    <row r="18" spans="1:8" s="5" customFormat="1" ht="44.1" customHeight="1">
      <c r="A18" s="214" t="s">
        <v>400</v>
      </c>
      <c r="B18" s="214"/>
      <c r="C18" s="212" t="s">
        <v>401</v>
      </c>
      <c r="D18" s="242" t="s">
        <v>402</v>
      </c>
      <c r="E18" s="212" t="s">
        <v>403</v>
      </c>
      <c r="F18" s="242" t="s">
        <v>404</v>
      </c>
      <c r="G18" s="242">
        <v>2.0833333333333333E-3</v>
      </c>
      <c r="H18" s="242">
        <v>2.7777777777777779E-3</v>
      </c>
    </row>
    <row r="19" spans="1:8" s="5" customFormat="1" ht="12.75">
      <c r="A19" s="17"/>
      <c r="B19" s="17"/>
      <c r="C19" s="12"/>
      <c r="D19" s="12"/>
      <c r="E19" s="12"/>
      <c r="F19" s="12"/>
      <c r="G19" s="12"/>
      <c r="H19" s="12"/>
    </row>
    <row r="20" spans="1:8" s="5" customFormat="1" ht="32.1" customHeight="1">
      <c r="A20" s="866" t="s">
        <v>405</v>
      </c>
      <c r="B20" s="866"/>
      <c r="C20" s="866"/>
      <c r="D20" s="866"/>
      <c r="E20" s="866"/>
      <c r="F20" s="866"/>
      <c r="G20" s="866"/>
      <c r="H20" s="866"/>
    </row>
    <row r="21" spans="1:8" s="5" customFormat="1" ht="27" customHeight="1">
      <c r="A21" s="866" t="s">
        <v>406</v>
      </c>
      <c r="B21" s="866"/>
      <c r="C21" s="866"/>
      <c r="D21" s="866"/>
      <c r="E21" s="866"/>
      <c r="F21" s="866"/>
      <c r="G21" s="866"/>
      <c r="H21" s="866"/>
    </row>
    <row r="22" spans="1:8" s="5" customFormat="1" ht="12.75">
      <c r="A22" s="17"/>
      <c r="B22" s="17"/>
      <c r="C22" s="12"/>
      <c r="D22" s="12"/>
      <c r="E22" s="12"/>
      <c r="F22" s="12"/>
      <c r="G22" s="12"/>
      <c r="H22" s="12"/>
    </row>
    <row r="23" spans="1:8">
      <c r="A23" s="12"/>
      <c r="B23" s="12"/>
      <c r="C23" s="12"/>
      <c r="D23" s="12"/>
      <c r="E23" s="12"/>
      <c r="F23" s="12"/>
      <c r="G23" s="12"/>
      <c r="H23" s="12"/>
    </row>
    <row r="28" spans="1:8">
      <c r="A28" s="157"/>
      <c r="B28" s="157"/>
      <c r="C28" s="157"/>
      <c r="D28" s="157"/>
      <c r="E28" s="157"/>
      <c r="F28" s="157"/>
    </row>
  </sheetData>
  <mergeCells count="2">
    <mergeCell ref="A20:H20"/>
    <mergeCell ref="A21:H21"/>
  </mergeCells>
  <hyperlinks>
    <hyperlink ref="A1" location="Introduction!A1" display="&lt; Home" xr:uid="{8D34B65C-7B36-41A8-B92E-19708C1EC7B3}"/>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F921-1C85-4A79-8861-B81833FE68AB}">
  <sheetPr codeName="Sheet14">
    <tabColor theme="7" tint="-0.499984740745262"/>
    <pageSetUpPr fitToPage="1"/>
  </sheetPr>
  <dimension ref="A1:F29"/>
  <sheetViews>
    <sheetView showGridLines="0" zoomScale="93" zoomScaleNormal="93" zoomScaleSheetLayoutView="93" workbookViewId="0"/>
  </sheetViews>
  <sheetFormatPr defaultRowHeight="14.25"/>
  <sheetData>
    <row r="1" spans="1:2" ht="15" customHeight="1">
      <c r="A1" s="102" t="s">
        <v>13</v>
      </c>
      <c r="B1" s="169"/>
    </row>
    <row r="29" spans="1:6">
      <c r="A29" s="157"/>
      <c r="B29" s="157"/>
      <c r="C29" s="157"/>
      <c r="D29" s="157"/>
      <c r="E29" s="157"/>
      <c r="F29" s="157"/>
    </row>
  </sheetData>
  <hyperlinks>
    <hyperlink ref="A1" location="Introduction!A1" display="&lt; Home" xr:uid="{180E8D69-C0EA-4F57-93F9-4D8D68137DD9}"/>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D0FE-2D4A-4F2B-9499-595D66E938DF}">
  <sheetPr codeName="Sheet15">
    <tabColor theme="7" tint="0.39997558519241921"/>
    <pageSetUpPr fitToPage="1"/>
  </sheetPr>
  <dimension ref="A1:H40"/>
  <sheetViews>
    <sheetView showGridLines="0" zoomScale="93" zoomScaleNormal="93" zoomScaleSheetLayoutView="93" workbookViewId="0"/>
  </sheetViews>
  <sheetFormatPr defaultRowHeight="14.25"/>
  <cols>
    <col min="1" max="1" width="42" customWidth="1"/>
    <col min="2" max="2" width="17" customWidth="1"/>
    <col min="3" max="8" width="14.125" customWidth="1"/>
  </cols>
  <sheetData>
    <row r="1" spans="1:8" ht="15" customHeight="1">
      <c r="A1" s="102" t="s">
        <v>13</v>
      </c>
      <c r="B1" s="169"/>
    </row>
    <row r="2" spans="1:8" ht="19.5">
      <c r="A2" s="44" t="s">
        <v>1167</v>
      </c>
    </row>
    <row r="3" spans="1:8" s="5" customFormat="1" ht="19.5">
      <c r="A3" s="44"/>
      <c r="B3" s="44"/>
      <c r="C3" s="44"/>
      <c r="D3" s="44"/>
      <c r="E3" s="44"/>
      <c r="F3" s="44"/>
      <c r="G3" s="44"/>
      <c r="H3" s="44"/>
    </row>
    <row r="4" spans="1:8" s="5" customFormat="1" ht="20.25" thickBot="1">
      <c r="A4" s="243" t="s">
        <v>407</v>
      </c>
      <c r="B4" s="44"/>
    </row>
    <row r="5" spans="1:8" s="5" customFormat="1" ht="15.75" thickTop="1">
      <c r="A5" s="46"/>
      <c r="B5" s="46"/>
    </row>
    <row r="6" spans="1:8" s="5" customFormat="1" ht="15">
      <c r="A6" s="46" t="s">
        <v>408</v>
      </c>
      <c r="B6" s="46"/>
    </row>
    <row r="7" spans="1:8" s="5" customFormat="1" ht="15">
      <c r="A7" s="46"/>
      <c r="B7" s="46"/>
    </row>
    <row r="8" spans="1:8" s="5" customFormat="1" ht="19.5" customHeight="1">
      <c r="A8" s="244"/>
      <c r="B8" s="244"/>
      <c r="C8" s="245" t="s">
        <v>17</v>
      </c>
      <c r="D8" s="245" t="s">
        <v>18</v>
      </c>
      <c r="E8" s="245" t="s">
        <v>19</v>
      </c>
      <c r="F8" s="245" t="s">
        <v>409</v>
      </c>
      <c r="G8" s="245" t="s">
        <v>21</v>
      </c>
      <c r="H8" s="245" t="s">
        <v>133</v>
      </c>
    </row>
    <row r="9" spans="1:8" s="5" customFormat="1" ht="19.5" customHeight="1">
      <c r="A9" s="262" t="s">
        <v>1110</v>
      </c>
      <c r="B9" s="262"/>
      <c r="C9" s="263"/>
      <c r="D9" s="263"/>
      <c r="E9" s="263"/>
      <c r="F9" s="263"/>
      <c r="G9" s="263"/>
      <c r="H9" s="263"/>
    </row>
    <row r="10" spans="1:8" s="5" customFormat="1" ht="19.5" customHeight="1">
      <c r="A10" s="246" t="s">
        <v>51</v>
      </c>
      <c r="B10" s="246"/>
      <c r="C10" s="524">
        <v>8.6</v>
      </c>
      <c r="D10" s="524">
        <v>8.6</v>
      </c>
      <c r="E10" s="524">
        <v>8.6</v>
      </c>
      <c r="F10" s="524">
        <v>8.6</v>
      </c>
      <c r="G10" s="524">
        <v>8.6</v>
      </c>
      <c r="H10" s="524">
        <v>8.6999999999999993</v>
      </c>
    </row>
    <row r="11" spans="1:8" s="5" customFormat="1" ht="19.5" customHeight="1">
      <c r="A11" s="246" t="s">
        <v>56</v>
      </c>
      <c r="B11" s="246"/>
      <c r="C11" s="524">
        <v>8.6</v>
      </c>
      <c r="D11" s="524">
        <v>8.8000000000000007</v>
      </c>
      <c r="E11" s="524">
        <v>8.3000000000000007</v>
      </c>
      <c r="F11" s="894">
        <v>7.9</v>
      </c>
      <c r="G11" s="524">
        <v>7.5</v>
      </c>
      <c r="H11" s="524">
        <v>8</v>
      </c>
    </row>
    <row r="12" spans="1:8" s="5" customFormat="1" ht="19.5" customHeight="1">
      <c r="A12" s="246" t="s">
        <v>62</v>
      </c>
      <c r="B12" s="246"/>
      <c r="C12" s="524" t="s">
        <v>188</v>
      </c>
      <c r="D12" s="524" t="s">
        <v>188</v>
      </c>
      <c r="E12" s="524" t="s">
        <v>188</v>
      </c>
      <c r="F12" s="895"/>
      <c r="G12" s="524">
        <v>8.6</v>
      </c>
      <c r="H12" s="524">
        <v>9</v>
      </c>
    </row>
    <row r="13" spans="1:8" s="5" customFormat="1" ht="19.5" customHeight="1">
      <c r="A13" s="91" t="s">
        <v>67</v>
      </c>
      <c r="B13" s="91"/>
      <c r="C13" s="513">
        <v>8.1999999999999993</v>
      </c>
      <c r="D13" s="513">
        <v>8.1999999999999993</v>
      </c>
      <c r="E13" s="513">
        <v>8.6999999999999993</v>
      </c>
      <c r="F13" s="513" t="s">
        <v>188</v>
      </c>
      <c r="G13" s="513" t="s">
        <v>188</v>
      </c>
      <c r="H13" s="513">
        <v>8.5</v>
      </c>
    </row>
    <row r="14" spans="1:8" s="5" customFormat="1" ht="19.5" customHeight="1">
      <c r="A14" s="262" t="s">
        <v>410</v>
      </c>
      <c r="B14" s="262"/>
      <c r="C14" s="263"/>
      <c r="D14" s="263"/>
      <c r="E14" s="263"/>
      <c r="F14" s="263"/>
      <c r="G14" s="263"/>
      <c r="H14" s="263"/>
    </row>
    <row r="15" spans="1:8" s="5" customFormat="1" ht="19.5" customHeight="1">
      <c r="A15" s="246" t="s">
        <v>51</v>
      </c>
      <c r="B15" s="246"/>
      <c r="C15" s="525">
        <v>46</v>
      </c>
      <c r="D15" s="525">
        <v>47</v>
      </c>
      <c r="E15" s="525">
        <v>49</v>
      </c>
      <c r="F15" s="525">
        <v>47</v>
      </c>
      <c r="G15" s="525">
        <v>50</v>
      </c>
      <c r="H15" s="525">
        <v>55</v>
      </c>
    </row>
    <row r="16" spans="1:8" s="5" customFormat="1" ht="19.5" customHeight="1">
      <c r="A16" s="246" t="s">
        <v>56</v>
      </c>
      <c r="B16" s="246"/>
      <c r="C16" s="525">
        <v>45</v>
      </c>
      <c r="D16" s="525">
        <v>63</v>
      </c>
      <c r="E16" s="525">
        <v>31</v>
      </c>
      <c r="F16" s="896">
        <v>20</v>
      </c>
      <c r="G16" s="525">
        <v>4</v>
      </c>
      <c r="H16" s="525">
        <v>15</v>
      </c>
    </row>
    <row r="17" spans="1:8" s="5" customFormat="1" ht="19.5" customHeight="1">
      <c r="A17" s="246" t="s">
        <v>62</v>
      </c>
      <c r="B17" s="246"/>
      <c r="C17" s="525" t="s">
        <v>188</v>
      </c>
      <c r="D17" s="525" t="s">
        <v>188</v>
      </c>
      <c r="E17" s="525" t="s">
        <v>188</v>
      </c>
      <c r="F17" s="897"/>
      <c r="G17" s="525">
        <v>38</v>
      </c>
      <c r="H17" s="525">
        <v>56</v>
      </c>
    </row>
    <row r="18" spans="1:8" s="5" customFormat="1" ht="19.5" customHeight="1">
      <c r="A18" s="246" t="s">
        <v>67</v>
      </c>
      <c r="B18" s="246"/>
      <c r="C18" s="525">
        <v>27</v>
      </c>
      <c r="D18" s="525">
        <v>39</v>
      </c>
      <c r="E18" s="525">
        <v>24</v>
      </c>
      <c r="F18" s="525" t="s">
        <v>188</v>
      </c>
      <c r="G18" s="525" t="s">
        <v>188</v>
      </c>
      <c r="H18" s="525">
        <v>26</v>
      </c>
    </row>
    <row r="19" spans="1:8" s="5" customFormat="1" ht="19.5" customHeight="1">
      <c r="A19" s="264" t="s">
        <v>411</v>
      </c>
      <c r="B19" s="264"/>
      <c r="C19" s="265"/>
      <c r="D19" s="265"/>
      <c r="E19" s="265"/>
      <c r="F19" s="265"/>
      <c r="G19" s="265"/>
      <c r="H19" s="265"/>
    </row>
    <row r="20" spans="1:8" s="5" customFormat="1" ht="19.5" customHeight="1">
      <c r="A20" s="246" t="s">
        <v>51</v>
      </c>
      <c r="B20" s="246"/>
      <c r="C20" s="525">
        <v>48</v>
      </c>
      <c r="D20" s="525">
        <v>42</v>
      </c>
      <c r="E20" s="525">
        <v>54</v>
      </c>
      <c r="F20" s="525">
        <v>54</v>
      </c>
      <c r="G20" s="525">
        <v>58</v>
      </c>
      <c r="H20" s="525">
        <v>62</v>
      </c>
    </row>
    <row r="21" spans="1:8" s="5" customFormat="1" ht="19.5" customHeight="1">
      <c r="A21" s="246" t="s">
        <v>56</v>
      </c>
      <c r="B21" s="246"/>
      <c r="C21" s="525">
        <v>46</v>
      </c>
      <c r="D21" s="525">
        <v>27</v>
      </c>
      <c r="E21" s="525">
        <v>25</v>
      </c>
      <c r="F21" s="896">
        <v>29</v>
      </c>
      <c r="G21" s="525">
        <v>44</v>
      </c>
      <c r="H21" s="525">
        <v>55</v>
      </c>
    </row>
    <row r="22" spans="1:8" s="5" customFormat="1" ht="19.5" customHeight="1">
      <c r="A22" s="246" t="s">
        <v>62</v>
      </c>
      <c r="B22" s="246"/>
      <c r="C22" s="525" t="s">
        <v>188</v>
      </c>
      <c r="D22" s="525" t="s">
        <v>188</v>
      </c>
      <c r="E22" s="525" t="s">
        <v>188</v>
      </c>
      <c r="F22" s="897"/>
      <c r="G22" s="525">
        <v>68</v>
      </c>
      <c r="H22" s="525">
        <v>82</v>
      </c>
    </row>
    <row r="23" spans="1:8" s="5" customFormat="1" ht="19.5" customHeight="1">
      <c r="A23" s="91" t="s">
        <v>67</v>
      </c>
      <c r="B23" s="91"/>
      <c r="C23" s="312">
        <v>78</v>
      </c>
      <c r="D23" s="312">
        <v>79</v>
      </c>
      <c r="E23" s="526">
        <v>83</v>
      </c>
      <c r="F23" s="312" t="s">
        <v>188</v>
      </c>
      <c r="G23" s="312" t="s">
        <v>188</v>
      </c>
      <c r="H23" s="312">
        <v>85</v>
      </c>
    </row>
    <row r="24" spans="1:8" s="5" customFormat="1" ht="12.75">
      <c r="A24" s="247"/>
      <c r="B24" s="247"/>
      <c r="C24" s="248"/>
      <c r="D24" s="248"/>
      <c r="E24" s="248"/>
      <c r="F24" s="248"/>
      <c r="G24" s="248"/>
      <c r="H24" s="248"/>
    </row>
    <row r="25" spans="1:8" s="5" customFormat="1" ht="12.75">
      <c r="A25" s="866" t="s">
        <v>1338</v>
      </c>
      <c r="B25" s="866"/>
      <c r="C25" s="866"/>
      <c r="D25" s="866"/>
      <c r="E25" s="866"/>
      <c r="F25" s="866"/>
      <c r="G25" s="866"/>
      <c r="H25" s="866"/>
    </row>
    <row r="26" spans="1:8" s="5" customFormat="1" ht="12.75"/>
    <row r="27" spans="1:8" s="5" customFormat="1" ht="12.75"/>
    <row r="28" spans="1:8" s="5" customFormat="1" ht="12.75"/>
    <row r="29" spans="1:8" s="5" customFormat="1" ht="20.25" thickBot="1">
      <c r="A29" s="243" t="s">
        <v>412</v>
      </c>
      <c r="B29" s="163"/>
      <c r="C29" s="119"/>
      <c r="D29" s="119"/>
      <c r="E29" s="119"/>
      <c r="F29" s="119"/>
    </row>
    <row r="30" spans="1:8" s="5" customFormat="1" ht="20.25" thickTop="1">
      <c r="A30" s="44"/>
      <c r="B30" s="44"/>
    </row>
    <row r="31" spans="1:8" s="5" customFormat="1" ht="29.45" customHeight="1">
      <c r="A31" s="249" t="s">
        <v>1145</v>
      </c>
      <c r="B31" s="249"/>
      <c r="C31" s="250" t="s">
        <v>17</v>
      </c>
      <c r="D31" s="250" t="s">
        <v>18</v>
      </c>
      <c r="E31" s="250" t="s">
        <v>19</v>
      </c>
      <c r="F31" s="250" t="s">
        <v>20</v>
      </c>
      <c r="G31" s="250" t="s">
        <v>1146</v>
      </c>
      <c r="H31" s="250" t="s">
        <v>133</v>
      </c>
    </row>
    <row r="32" spans="1:8" s="5" customFormat="1" ht="19.5" customHeight="1">
      <c r="A32" s="246" t="s">
        <v>51</v>
      </c>
      <c r="B32" s="246"/>
      <c r="C32" s="525">
        <v>92</v>
      </c>
      <c r="D32" s="525">
        <v>98</v>
      </c>
      <c r="E32" s="525">
        <v>93</v>
      </c>
      <c r="F32" s="525">
        <v>95</v>
      </c>
      <c r="G32" s="525">
        <v>96</v>
      </c>
      <c r="H32" s="525">
        <v>83</v>
      </c>
    </row>
    <row r="33" spans="1:8" s="5" customFormat="1" ht="19.5" customHeight="1">
      <c r="A33" s="246" t="s">
        <v>56</v>
      </c>
      <c r="B33" s="246"/>
      <c r="C33" s="525">
        <v>62</v>
      </c>
      <c r="D33" s="525">
        <v>88</v>
      </c>
      <c r="E33" s="525">
        <v>95</v>
      </c>
      <c r="F33" s="525">
        <v>97</v>
      </c>
      <c r="G33" s="525">
        <v>97</v>
      </c>
      <c r="H33" s="525">
        <v>88</v>
      </c>
    </row>
    <row r="34" spans="1:8" ht="19.5" customHeight="1">
      <c r="A34" s="246" t="s">
        <v>62</v>
      </c>
      <c r="B34" s="246"/>
      <c r="C34" s="525" t="s">
        <v>32</v>
      </c>
      <c r="D34" s="525" t="s">
        <v>32</v>
      </c>
      <c r="E34" s="525" t="s">
        <v>32</v>
      </c>
      <c r="F34" s="525">
        <v>100</v>
      </c>
      <c r="G34" s="525">
        <v>95</v>
      </c>
      <c r="H34" s="525">
        <v>100</v>
      </c>
    </row>
    <row r="35" spans="1:8" ht="19.5" customHeight="1">
      <c r="A35" s="251" t="s">
        <v>413</v>
      </c>
      <c r="B35" s="251"/>
      <c r="C35" s="527">
        <v>90</v>
      </c>
      <c r="D35" s="527">
        <v>97</v>
      </c>
      <c r="E35" s="527">
        <v>96</v>
      </c>
      <c r="F35" s="527">
        <v>96</v>
      </c>
      <c r="G35" s="527">
        <v>96</v>
      </c>
      <c r="H35" s="527">
        <v>85</v>
      </c>
    </row>
    <row r="36" spans="1:8">
      <c r="A36" s="252"/>
      <c r="B36" s="252"/>
      <c r="C36" s="248"/>
      <c r="D36" s="248"/>
      <c r="E36" s="248"/>
      <c r="F36" s="248"/>
      <c r="G36" s="248"/>
      <c r="H36" s="248"/>
    </row>
    <row r="37" spans="1:8">
      <c r="A37" s="866" t="s">
        <v>1061</v>
      </c>
      <c r="B37" s="866"/>
      <c r="C37" s="866"/>
      <c r="D37" s="866"/>
      <c r="E37" s="866"/>
      <c r="F37" s="866"/>
      <c r="G37" s="866"/>
      <c r="H37" s="866"/>
    </row>
    <row r="38" spans="1:8">
      <c r="A38" s="22"/>
      <c r="B38" s="22"/>
      <c r="C38" s="5"/>
      <c r="D38" s="5"/>
      <c r="E38" s="5"/>
      <c r="F38" s="5"/>
      <c r="G38" s="5"/>
      <c r="H38" s="5"/>
    </row>
    <row r="39" spans="1:8">
      <c r="A39" s="56" t="s">
        <v>237</v>
      </c>
      <c r="B39" s="56"/>
      <c r="C39" s="5"/>
      <c r="D39" s="5"/>
      <c r="E39" s="5"/>
      <c r="F39" s="5"/>
      <c r="G39" s="5"/>
      <c r="H39" s="5"/>
    </row>
    <row r="40" spans="1:8">
      <c r="A40" s="885" t="s">
        <v>414</v>
      </c>
      <c r="B40" s="885"/>
      <c r="C40" s="885"/>
      <c r="D40" s="885"/>
      <c r="E40" s="885"/>
      <c r="F40" s="885"/>
      <c r="G40" s="885"/>
      <c r="H40" s="885"/>
    </row>
  </sheetData>
  <mergeCells count="6">
    <mergeCell ref="A40:H40"/>
    <mergeCell ref="A25:H25"/>
    <mergeCell ref="A37:H37"/>
    <mergeCell ref="F11:F12"/>
    <mergeCell ref="F16:F17"/>
    <mergeCell ref="F21:F22"/>
  </mergeCells>
  <hyperlinks>
    <hyperlink ref="A1" location="Introduction!A1" display="&lt; Home" xr:uid="{E7044F19-20E0-41AE-ABC0-238F33965BA2}"/>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15801-2540-4CD9-82CE-9C2AB92BB4A0}">
  <sheetPr codeName="Sheet16">
    <tabColor rgb="FFCD0069"/>
    <pageSetUpPr fitToPage="1"/>
  </sheetPr>
  <dimension ref="A1:F29"/>
  <sheetViews>
    <sheetView showGridLines="0" zoomScale="93" zoomScaleNormal="93" zoomScaleSheetLayoutView="93" workbookViewId="0"/>
  </sheetViews>
  <sheetFormatPr defaultRowHeight="14.25"/>
  <sheetData>
    <row r="1" spans="1:2" ht="15" customHeight="1">
      <c r="A1" s="102" t="s">
        <v>13</v>
      </c>
      <c r="B1" s="169"/>
    </row>
    <row r="29" spans="1:6">
      <c r="A29" s="157"/>
      <c r="B29" s="157"/>
      <c r="C29" s="157"/>
      <c r="D29" s="157"/>
      <c r="E29" s="157"/>
      <c r="F29" s="157"/>
    </row>
  </sheetData>
  <hyperlinks>
    <hyperlink ref="A1" location="Introduction!A1" display="&lt; Home" xr:uid="{2C202B7A-D0BD-4E3C-A676-6522AA569FC2}"/>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49E70-D75E-4DC7-83BA-27515CDADDFF}">
  <sheetPr codeName="Sheet18">
    <tabColor rgb="FFF3BFDA"/>
    <pageSetUpPr fitToPage="1"/>
  </sheetPr>
  <dimension ref="A1:L78"/>
  <sheetViews>
    <sheetView showGridLines="0" zoomScale="93" zoomScaleNormal="93" zoomScaleSheetLayoutView="93" workbookViewId="0"/>
  </sheetViews>
  <sheetFormatPr defaultRowHeight="14.25"/>
  <cols>
    <col min="1" max="1" width="40.375" customWidth="1"/>
    <col min="2" max="2" width="42.75" customWidth="1"/>
    <col min="3" max="8" width="10.125" customWidth="1"/>
    <col min="10" max="10" width="13.875" customWidth="1"/>
  </cols>
  <sheetData>
    <row r="1" spans="1:12" ht="15" customHeight="1">
      <c r="A1" s="102" t="s">
        <v>13</v>
      </c>
      <c r="B1" s="169"/>
    </row>
    <row r="2" spans="1:12" ht="19.5">
      <c r="A2" s="44" t="s">
        <v>1596</v>
      </c>
    </row>
    <row r="4" spans="1:12" ht="20.25" thickBot="1">
      <c r="A4" s="253" t="s">
        <v>455</v>
      </c>
      <c r="B4" s="44"/>
    </row>
    <row r="5" spans="1:12" ht="26.1" customHeight="1" thickTop="1">
      <c r="A5" s="45"/>
      <c r="B5" s="45"/>
    </row>
    <row r="6" spans="1:12" s="4" customFormat="1" ht="27.95" customHeight="1">
      <c r="A6" s="175"/>
      <c r="B6" s="266"/>
      <c r="C6" s="266" t="s">
        <v>17</v>
      </c>
      <c r="D6" s="266" t="s">
        <v>18</v>
      </c>
      <c r="E6" s="266" t="s">
        <v>19</v>
      </c>
      <c r="F6" s="266" t="s">
        <v>20</v>
      </c>
      <c r="G6" s="266" t="s">
        <v>21</v>
      </c>
      <c r="H6" s="266" t="s">
        <v>133</v>
      </c>
    </row>
    <row r="7" spans="1:12" s="4" customFormat="1" ht="30.95" customHeight="1">
      <c r="A7" s="268" t="s">
        <v>1177</v>
      </c>
      <c r="B7" s="268" t="s">
        <v>306</v>
      </c>
      <c r="C7" s="269"/>
      <c r="D7" s="269"/>
      <c r="E7" s="269"/>
      <c r="F7" s="269"/>
      <c r="G7" s="269"/>
      <c r="H7" s="269"/>
    </row>
    <row r="8" spans="1:12" s="4" customFormat="1" ht="47.45" customHeight="1">
      <c r="A8" s="270" t="s">
        <v>1154</v>
      </c>
      <c r="B8" s="270" t="s">
        <v>1155</v>
      </c>
      <c r="C8" s="271">
        <v>263118</v>
      </c>
      <c r="D8" s="271">
        <v>455065</v>
      </c>
      <c r="E8" s="271">
        <v>196334</v>
      </c>
      <c r="F8" s="271">
        <f>353242+144420</f>
        <v>497662</v>
      </c>
      <c r="G8" s="271">
        <f>278574+145920</f>
        <v>424494</v>
      </c>
      <c r="H8" s="271">
        <f>506280.76-75</f>
        <v>506205.76</v>
      </c>
    </row>
    <row r="9" spans="1:12" s="4" customFormat="1" ht="38.450000000000003" customHeight="1">
      <c r="A9" s="270" t="s">
        <v>1313</v>
      </c>
      <c r="B9" s="270" t="s">
        <v>1156</v>
      </c>
      <c r="C9" s="271" t="s">
        <v>32</v>
      </c>
      <c r="D9" s="271" t="s">
        <v>32</v>
      </c>
      <c r="E9" s="271" t="s">
        <v>32</v>
      </c>
      <c r="F9" s="271" t="s">
        <v>32</v>
      </c>
      <c r="G9" s="271" t="s">
        <v>32</v>
      </c>
      <c r="H9" s="271">
        <v>737376.12</v>
      </c>
    </row>
    <row r="10" spans="1:12" s="4" customFormat="1" ht="45.6" customHeight="1">
      <c r="A10" s="270" t="s">
        <v>456</v>
      </c>
      <c r="B10" s="270" t="s">
        <v>1176</v>
      </c>
      <c r="C10" s="271">
        <v>147189</v>
      </c>
      <c r="D10" s="271">
        <v>44916</v>
      </c>
      <c r="E10" s="271">
        <v>21231</v>
      </c>
      <c r="F10" s="271">
        <v>58172</v>
      </c>
      <c r="G10" s="271">
        <v>57526</v>
      </c>
      <c r="H10" s="271">
        <v>25921.64</v>
      </c>
    </row>
    <row r="11" spans="1:12" s="4" customFormat="1" ht="33" customHeight="1">
      <c r="A11" s="270" t="s">
        <v>1314</v>
      </c>
      <c r="B11" s="270" t="s">
        <v>1180</v>
      </c>
      <c r="C11" s="271" t="s">
        <v>32</v>
      </c>
      <c r="D11" s="271" t="s">
        <v>32</v>
      </c>
      <c r="E11" s="271" t="s">
        <v>32</v>
      </c>
      <c r="F11" s="271" t="s">
        <v>32</v>
      </c>
      <c r="G11" s="271" t="s">
        <v>32</v>
      </c>
      <c r="H11" s="271">
        <v>67344</v>
      </c>
    </row>
    <row r="12" spans="1:12" s="4" customFormat="1" ht="42" customHeight="1">
      <c r="A12" s="270" t="s">
        <v>1315</v>
      </c>
      <c r="B12" s="270" t="s">
        <v>1158</v>
      </c>
      <c r="C12" s="271">
        <v>794729</v>
      </c>
      <c r="D12" s="271">
        <v>632544</v>
      </c>
      <c r="E12" s="271">
        <v>614237</v>
      </c>
      <c r="F12" s="271">
        <f>253171+144420</f>
        <v>397591</v>
      </c>
      <c r="G12" s="271">
        <v>1394</v>
      </c>
      <c r="H12" s="271">
        <v>4466.1499999999996</v>
      </c>
    </row>
    <row r="13" spans="1:12" s="4" customFormat="1" ht="32.450000000000003" customHeight="1">
      <c r="A13" s="528" t="s">
        <v>1316</v>
      </c>
      <c r="B13" s="270" t="s">
        <v>1157</v>
      </c>
      <c r="C13" s="271" t="s">
        <v>32</v>
      </c>
      <c r="D13" s="271" t="s">
        <v>32</v>
      </c>
      <c r="E13" s="271" t="s">
        <v>32</v>
      </c>
      <c r="F13" s="271" t="s">
        <v>32</v>
      </c>
      <c r="G13" s="271">
        <v>4922</v>
      </c>
      <c r="H13" s="271">
        <v>440836</v>
      </c>
    </row>
    <row r="14" spans="1:12" s="4" customFormat="1" ht="19.5" customHeight="1">
      <c r="A14" s="219" t="s">
        <v>457</v>
      </c>
      <c r="B14" s="219"/>
      <c r="C14" s="101">
        <v>1205035</v>
      </c>
      <c r="D14" s="101">
        <v>1132525</v>
      </c>
      <c r="E14" s="101">
        <v>831802</v>
      </c>
      <c r="F14" s="101">
        <v>809005</v>
      </c>
      <c r="G14" s="101">
        <f>SUM(G8:G13)</f>
        <v>488336</v>
      </c>
      <c r="H14" s="101">
        <f>SUM(H8:H13)</f>
        <v>1782149.6699999997</v>
      </c>
      <c r="L14" s="554"/>
    </row>
    <row r="15" spans="1:12" s="4" customFormat="1" ht="19.5" customHeight="1">
      <c r="A15" s="272"/>
      <c r="B15" s="272"/>
      <c r="C15" s="273"/>
      <c r="D15" s="273"/>
      <c r="E15" s="273"/>
      <c r="F15" s="273"/>
      <c r="G15" s="273"/>
      <c r="H15" s="273"/>
      <c r="K15" s="554"/>
    </row>
    <row r="16" spans="1:12" s="4" customFormat="1" ht="18.600000000000001" customHeight="1">
      <c r="A16" s="123"/>
      <c r="B16" s="123"/>
      <c r="C16" s="124"/>
      <c r="D16" s="124"/>
      <c r="E16" s="124"/>
      <c r="F16" s="124"/>
      <c r="G16" s="124"/>
      <c r="H16" s="124"/>
    </row>
    <row r="17" spans="1:11" s="4" customFormat="1" ht="33" customHeight="1">
      <c r="A17" s="175" t="s">
        <v>1178</v>
      </c>
      <c r="B17" s="266"/>
      <c r="C17" s="266" t="s">
        <v>17</v>
      </c>
      <c r="D17" s="266" t="s">
        <v>18</v>
      </c>
      <c r="E17" s="266" t="s">
        <v>19</v>
      </c>
      <c r="F17" s="266" t="s">
        <v>20</v>
      </c>
      <c r="G17" s="266" t="s">
        <v>21</v>
      </c>
      <c r="H17" s="266" t="s">
        <v>133</v>
      </c>
      <c r="K17" s="554"/>
    </row>
    <row r="18" spans="1:11" s="4" customFormat="1" ht="27" customHeight="1">
      <c r="A18" s="267"/>
      <c r="B18" s="268"/>
      <c r="C18" s="269"/>
      <c r="D18" s="269"/>
      <c r="E18" s="269"/>
      <c r="F18" s="269"/>
      <c r="G18" s="269"/>
      <c r="H18" s="269"/>
      <c r="K18" s="554"/>
    </row>
    <row r="19" spans="1:11" s="4" customFormat="1" ht="30" customHeight="1">
      <c r="A19" s="274" t="s">
        <v>1317</v>
      </c>
      <c r="B19" s="274" t="s">
        <v>1190</v>
      </c>
      <c r="C19" s="271" t="s">
        <v>32</v>
      </c>
      <c r="D19" s="271" t="s">
        <v>32</v>
      </c>
      <c r="E19" s="271" t="s">
        <v>32</v>
      </c>
      <c r="F19" s="271" t="s">
        <v>32</v>
      </c>
      <c r="G19" s="271">
        <v>149513</v>
      </c>
      <c r="H19" s="275">
        <v>142228</v>
      </c>
      <c r="I19" s="554"/>
    </row>
    <row r="20" spans="1:11" s="4" customFormat="1" ht="23.45" customHeight="1">
      <c r="A20" s="274" t="s">
        <v>1318</v>
      </c>
      <c r="B20" s="274"/>
      <c r="C20" s="275">
        <v>1711</v>
      </c>
      <c r="D20" s="275">
        <v>493</v>
      </c>
      <c r="E20" s="275">
        <v>220</v>
      </c>
      <c r="F20" s="275">
        <v>621</v>
      </c>
      <c r="G20" s="275">
        <v>592.79999999999995</v>
      </c>
      <c r="H20" s="275">
        <v>732</v>
      </c>
    </row>
    <row r="21" spans="1:11" s="4" customFormat="1" ht="19.5" customHeight="1">
      <c r="A21" s="276"/>
      <c r="B21" s="276"/>
      <c r="C21" s="277"/>
      <c r="D21" s="278"/>
      <c r="E21" s="277"/>
      <c r="F21" s="277"/>
      <c r="G21" s="277"/>
      <c r="H21" s="277"/>
    </row>
    <row r="22" spans="1:11" s="4" customFormat="1" ht="18.600000000000001" customHeight="1">
      <c r="A22" s="13" t="s">
        <v>1198</v>
      </c>
      <c r="B22" s="3"/>
      <c r="C22" s="552"/>
      <c r="D22" s="553"/>
      <c r="E22" s="552"/>
      <c r="F22" s="552"/>
      <c r="G22" s="552"/>
      <c r="H22" s="552"/>
    </row>
    <row r="23" spans="1:11" s="7" customFormat="1" ht="18.600000000000001" customHeight="1">
      <c r="A23" s="866" t="s">
        <v>1191</v>
      </c>
      <c r="B23" s="866"/>
      <c r="C23" s="866"/>
      <c r="D23" s="866"/>
      <c r="E23" s="866"/>
      <c r="F23" s="866"/>
      <c r="G23" s="866"/>
      <c r="H23" s="866"/>
    </row>
    <row r="24" spans="1:11" s="7" customFormat="1" ht="18.600000000000001" customHeight="1">
      <c r="A24" s="97" t="s">
        <v>1496</v>
      </c>
      <c r="B24" s="97"/>
      <c r="C24" s="97"/>
      <c r="D24" s="97"/>
      <c r="E24" s="97"/>
      <c r="F24" s="97"/>
      <c r="G24" s="97"/>
      <c r="H24" s="97"/>
    </row>
    <row r="25" spans="1:11" s="7" customFormat="1" ht="30.75" customHeight="1">
      <c r="A25" s="866" t="s">
        <v>1181</v>
      </c>
      <c r="B25" s="866"/>
      <c r="C25" s="866"/>
      <c r="D25" s="866"/>
      <c r="E25" s="866"/>
      <c r="F25" s="866"/>
      <c r="G25" s="866"/>
      <c r="H25" s="866"/>
    </row>
    <row r="26" spans="1:11" s="7" customFormat="1" ht="18.600000000000001" customHeight="1">
      <c r="A26" s="866" t="s">
        <v>1192</v>
      </c>
      <c r="B26" s="900"/>
      <c r="C26" s="900"/>
      <c r="D26" s="900"/>
      <c r="E26" s="900"/>
      <c r="F26" s="900"/>
      <c r="G26" s="900"/>
      <c r="H26" s="900"/>
    </row>
    <row r="27" spans="1:11" s="7" customFormat="1" ht="30.75" customHeight="1">
      <c r="A27" s="866" t="s">
        <v>1339</v>
      </c>
      <c r="B27" s="900"/>
      <c r="C27" s="900"/>
      <c r="D27" s="900"/>
      <c r="E27" s="900"/>
      <c r="F27" s="900"/>
      <c r="G27" s="900"/>
      <c r="H27" s="900"/>
    </row>
    <row r="28" spans="1:11" ht="28.5" customHeight="1">
      <c r="A28" s="866" t="s">
        <v>1340</v>
      </c>
      <c r="B28" s="866"/>
      <c r="C28" s="866"/>
      <c r="D28" s="866"/>
      <c r="E28" s="866"/>
      <c r="F28" s="866"/>
      <c r="G28" s="866"/>
      <c r="H28" s="866"/>
    </row>
    <row r="29" spans="1:11">
      <c r="A29" s="56"/>
      <c r="B29" s="56"/>
      <c r="C29" s="5"/>
      <c r="D29" s="5"/>
      <c r="E29" s="5"/>
      <c r="F29" s="5"/>
      <c r="G29" s="5"/>
      <c r="H29" s="5"/>
    </row>
    <row r="30" spans="1:11">
      <c r="A30" s="56"/>
      <c r="B30" s="56"/>
      <c r="C30" s="5"/>
      <c r="D30" s="5"/>
      <c r="E30" s="5"/>
      <c r="F30" s="5"/>
      <c r="G30" s="5"/>
      <c r="H30" s="5"/>
    </row>
    <row r="31" spans="1:11" s="4" customFormat="1" ht="12.75">
      <c r="A31" s="56"/>
      <c r="B31" s="56"/>
      <c r="C31" s="5"/>
      <c r="D31" s="5"/>
      <c r="E31" s="5"/>
      <c r="F31" s="5"/>
      <c r="G31" s="5"/>
      <c r="H31" s="5"/>
    </row>
    <row r="32" spans="1:11" s="4" customFormat="1" ht="12.75">
      <c r="A32" s="160"/>
      <c r="B32" s="160"/>
      <c r="C32" s="119"/>
      <c r="D32" s="119"/>
      <c r="E32" s="119"/>
      <c r="F32" s="119"/>
      <c r="G32" s="5"/>
      <c r="H32" s="5"/>
    </row>
    <row r="33" spans="1:8" s="4" customFormat="1" ht="27.75" customHeight="1">
      <c r="A33" s="899"/>
      <c r="B33" s="899"/>
      <c r="C33" s="899"/>
      <c r="D33" s="899"/>
      <c r="E33" s="899"/>
      <c r="F33" s="899"/>
      <c r="G33" s="899"/>
      <c r="H33" s="899"/>
    </row>
    <row r="34" spans="1:8" s="4" customFormat="1" ht="12.75">
      <c r="A34" s="121"/>
      <c r="B34" s="121"/>
      <c r="C34" s="5"/>
      <c r="D34" s="5"/>
      <c r="E34" s="5"/>
      <c r="F34" s="5"/>
      <c r="G34" s="5"/>
      <c r="H34" s="5"/>
    </row>
    <row r="35" spans="1:8" s="4" customFormat="1" ht="12.75">
      <c r="A35" s="121"/>
      <c r="B35" s="121"/>
      <c r="C35" s="5"/>
      <c r="D35" s="5"/>
      <c r="E35" s="5"/>
      <c r="F35" s="5"/>
      <c r="G35" s="5"/>
      <c r="H35" s="5"/>
    </row>
    <row r="36" spans="1:8" s="4" customFormat="1" ht="12.75">
      <c r="A36" s="121"/>
      <c r="B36" s="121"/>
      <c r="C36" s="5"/>
      <c r="D36" s="5"/>
      <c r="E36" s="5"/>
      <c r="F36" s="5"/>
      <c r="G36" s="5"/>
      <c r="H36" s="5"/>
    </row>
    <row r="37" spans="1:8" s="4" customFormat="1" ht="12.75">
      <c r="A37" s="121"/>
      <c r="B37" s="121"/>
      <c r="C37" s="5"/>
      <c r="D37" s="5"/>
      <c r="E37" s="5"/>
      <c r="F37" s="5"/>
      <c r="G37" s="5"/>
      <c r="H37" s="5"/>
    </row>
    <row r="38" spans="1:8" s="4" customFormat="1" ht="6" customHeight="1">
      <c r="A38" s="121"/>
      <c r="B38" s="121"/>
      <c r="C38" s="5"/>
      <c r="D38" s="5"/>
      <c r="E38" s="5"/>
      <c r="F38" s="5"/>
      <c r="G38" s="5"/>
      <c r="H38" s="5"/>
    </row>
    <row r="39" spans="1:8" s="4" customFormat="1" ht="23.25" customHeight="1">
      <c r="A39" s="866"/>
      <c r="B39" s="866"/>
      <c r="C39" s="866"/>
      <c r="D39" s="866"/>
      <c r="E39" s="866"/>
      <c r="F39" s="866"/>
      <c r="G39" s="866"/>
      <c r="H39" s="866"/>
    </row>
    <row r="40" spans="1:8">
      <c r="A40" s="22"/>
      <c r="B40" s="22"/>
      <c r="C40" s="5"/>
      <c r="D40" s="5"/>
      <c r="E40" s="5"/>
      <c r="F40" s="5"/>
      <c r="G40" s="5"/>
      <c r="H40" s="5"/>
    </row>
    <row r="41" spans="1:8">
      <c r="A41" s="56"/>
      <c r="B41" s="56"/>
      <c r="C41" s="5"/>
      <c r="D41" s="5"/>
      <c r="E41" s="5"/>
      <c r="F41" s="5"/>
      <c r="G41" s="5"/>
      <c r="H41" s="5"/>
    </row>
    <row r="42" spans="1:8" s="4" customFormat="1" ht="21" customHeight="1">
      <c r="A42" s="866"/>
      <c r="B42" s="866"/>
      <c r="C42" s="866"/>
      <c r="D42" s="866"/>
      <c r="E42" s="866"/>
      <c r="F42" s="866"/>
      <c r="G42" s="866"/>
      <c r="H42" s="866"/>
    </row>
    <row r="43" spans="1:8" s="4" customFormat="1" ht="12.75">
      <c r="A43" s="56"/>
      <c r="B43" s="56"/>
      <c r="C43" s="5"/>
      <c r="D43" s="5"/>
      <c r="E43" s="5"/>
      <c r="F43" s="5"/>
      <c r="G43" s="5"/>
      <c r="H43" s="5"/>
    </row>
    <row r="44" spans="1:8" s="4" customFormat="1" ht="12.75">
      <c r="A44" s="121"/>
      <c r="B44" s="121"/>
      <c r="C44" s="5"/>
      <c r="D44" s="5"/>
      <c r="E44" s="5"/>
      <c r="F44" s="5"/>
      <c r="G44" s="5"/>
      <c r="H44" s="5"/>
    </row>
    <row r="45" spans="1:8" s="4" customFormat="1" ht="12.75">
      <c r="A45" s="121"/>
      <c r="B45" s="121"/>
      <c r="C45" s="5"/>
      <c r="D45" s="5"/>
      <c r="E45" s="5"/>
      <c r="F45" s="5"/>
      <c r="G45" s="5"/>
      <c r="H45" s="5"/>
    </row>
    <row r="46" spans="1:8" s="4" customFormat="1" ht="12.75">
      <c r="A46" s="121"/>
      <c r="B46" s="121"/>
      <c r="C46" s="5"/>
      <c r="D46" s="5"/>
      <c r="E46" s="5"/>
      <c r="F46" s="5"/>
      <c r="G46" s="5"/>
      <c r="H46" s="5"/>
    </row>
    <row r="47" spans="1:8">
      <c r="A47" s="121"/>
      <c r="B47" s="121"/>
      <c r="C47" s="5"/>
      <c r="D47" s="5"/>
      <c r="E47" s="5"/>
      <c r="F47" s="5"/>
      <c r="G47" s="5"/>
      <c r="H47" s="5"/>
    </row>
    <row r="48" spans="1:8">
      <c r="A48" s="56"/>
      <c r="B48" s="56"/>
      <c r="C48" s="5"/>
      <c r="D48" s="5"/>
      <c r="E48" s="5"/>
      <c r="F48" s="5"/>
      <c r="G48" s="5"/>
      <c r="H48" s="5"/>
    </row>
    <row r="49" spans="1:8">
      <c r="A49" s="56"/>
      <c r="B49" s="56"/>
      <c r="C49" s="5"/>
      <c r="D49" s="5"/>
      <c r="E49" s="5"/>
      <c r="F49" s="5"/>
      <c r="G49" s="5"/>
      <c r="H49" s="5"/>
    </row>
    <row r="50" spans="1:8" s="4" customFormat="1" ht="12.75">
      <c r="A50" s="56"/>
      <c r="B50" s="56"/>
      <c r="C50" s="5"/>
      <c r="D50" s="5"/>
      <c r="E50" s="5"/>
      <c r="F50" s="5"/>
      <c r="G50" s="5"/>
      <c r="H50" s="5"/>
    </row>
    <row r="51" spans="1:8" s="4" customFormat="1" ht="12.75">
      <c r="A51" s="121"/>
      <c r="B51" s="121"/>
      <c r="C51" s="5"/>
      <c r="D51" s="5"/>
      <c r="E51" s="5"/>
      <c r="F51" s="5"/>
      <c r="G51" s="5"/>
      <c r="H51" s="5"/>
    </row>
    <row r="52" spans="1:8" s="4" customFormat="1" ht="21" customHeight="1">
      <c r="A52" s="121"/>
      <c r="B52" s="121"/>
      <c r="C52" s="5"/>
      <c r="D52" s="5"/>
      <c r="E52" s="5"/>
      <c r="F52" s="5"/>
      <c r="G52" s="5"/>
      <c r="H52" s="5"/>
    </row>
    <row r="53" spans="1:8" s="4" customFormat="1" ht="25.5" customHeight="1"/>
    <row r="54" spans="1:8">
      <c r="A54" s="5"/>
      <c r="B54" s="5"/>
      <c r="C54" s="5"/>
      <c r="D54" s="5"/>
      <c r="E54" s="5"/>
      <c r="F54" s="5"/>
      <c r="G54" s="5"/>
      <c r="H54" s="5"/>
    </row>
    <row r="55" spans="1:8">
      <c r="A55" s="110"/>
      <c r="B55" s="5"/>
      <c r="C55" s="5"/>
      <c r="D55" s="5"/>
      <c r="E55" s="5"/>
      <c r="F55" s="5"/>
      <c r="G55" s="5"/>
      <c r="H55" s="5"/>
    </row>
    <row r="56" spans="1:8" ht="32.25" customHeight="1">
      <c r="A56" s="898"/>
      <c r="B56" s="898"/>
      <c r="C56" s="898"/>
      <c r="D56" s="898"/>
      <c r="E56" s="898"/>
      <c r="F56" s="898"/>
      <c r="G56" s="898"/>
      <c r="H56" s="898"/>
    </row>
    <row r="62" spans="1:8">
      <c r="F62" s="23"/>
    </row>
    <row r="63" spans="1:8">
      <c r="F63" s="23"/>
    </row>
    <row r="64" spans="1:8">
      <c r="F64" s="23"/>
    </row>
    <row r="65" spans="1:6">
      <c r="F65" s="23"/>
    </row>
    <row r="66" spans="1:6">
      <c r="F66" s="23"/>
    </row>
    <row r="67" spans="1:6">
      <c r="F67" s="23"/>
    </row>
    <row r="68" spans="1:6">
      <c r="F68" s="23"/>
    </row>
    <row r="69" spans="1:6">
      <c r="F69" s="23"/>
    </row>
    <row r="70" spans="1:6">
      <c r="F70" s="23"/>
    </row>
    <row r="71" spans="1:6">
      <c r="F71" s="23"/>
    </row>
    <row r="72" spans="1:6">
      <c r="F72" s="23"/>
    </row>
    <row r="73" spans="1:6">
      <c r="F73" s="23"/>
    </row>
    <row r="74" spans="1:6">
      <c r="A74" s="23"/>
      <c r="B74" s="23"/>
      <c r="C74" s="23"/>
      <c r="D74" s="23"/>
      <c r="E74" s="23"/>
      <c r="F74" s="23"/>
    </row>
    <row r="75" spans="1:6">
      <c r="A75" s="23"/>
      <c r="B75" s="23"/>
      <c r="C75" s="23"/>
      <c r="D75" s="23"/>
      <c r="E75" s="23"/>
      <c r="F75" s="23"/>
    </row>
    <row r="76" spans="1:6">
      <c r="A76" s="23"/>
      <c r="B76" s="23"/>
      <c r="C76" s="23"/>
      <c r="D76" s="23"/>
      <c r="E76" s="23"/>
      <c r="F76" s="23"/>
    </row>
    <row r="77" spans="1:6">
      <c r="A77" s="23"/>
      <c r="B77" s="23"/>
      <c r="C77" s="23"/>
      <c r="D77" s="23"/>
      <c r="E77" s="23"/>
      <c r="F77" s="23"/>
    </row>
    <row r="78" spans="1:6">
      <c r="A78" s="23"/>
      <c r="B78" s="23"/>
      <c r="C78" s="23"/>
      <c r="D78" s="23"/>
      <c r="E78" s="23"/>
      <c r="F78" s="23"/>
    </row>
  </sheetData>
  <mergeCells count="9">
    <mergeCell ref="A56:H56"/>
    <mergeCell ref="A23:H23"/>
    <mergeCell ref="A25:H25"/>
    <mergeCell ref="A39:H39"/>
    <mergeCell ref="A28:H28"/>
    <mergeCell ref="A42:H42"/>
    <mergeCell ref="A33:H33"/>
    <mergeCell ref="A26:H26"/>
    <mergeCell ref="A27:H27"/>
  </mergeCells>
  <hyperlinks>
    <hyperlink ref="A1" location="Introduction!A1" display="&lt; Home" xr:uid="{CBC7D010-34E1-4A6E-A78B-5A143E9B8DE3}"/>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A38E7-BCF8-4D32-BB6B-41C419BCAEC1}">
  <sheetPr codeName="Sheet19">
    <tabColor rgb="FF4BB9AA"/>
    <pageSetUpPr fitToPage="1"/>
  </sheetPr>
  <dimension ref="A1:F55"/>
  <sheetViews>
    <sheetView showGridLines="0" zoomScale="93" zoomScaleNormal="93" zoomScaleSheetLayoutView="93" workbookViewId="0"/>
  </sheetViews>
  <sheetFormatPr defaultRowHeight="14.25"/>
  <cols>
    <col min="1" max="1" width="45.375" customWidth="1"/>
    <col min="2" max="2" width="76.375" customWidth="1"/>
  </cols>
  <sheetData>
    <row r="1" spans="1:2">
      <c r="A1" s="102" t="s">
        <v>13</v>
      </c>
      <c r="B1" s="169"/>
    </row>
    <row r="4" spans="1:2" ht="22.35" customHeight="1" thickBot="1">
      <c r="A4" s="286" t="s">
        <v>1144</v>
      </c>
    </row>
    <row r="5" spans="1:2" ht="15" thickTop="1">
      <c r="A5" s="95"/>
      <c r="B5" s="95"/>
    </row>
    <row r="6" spans="1:2" ht="19.5" customHeight="1">
      <c r="A6" s="65" t="s">
        <v>458</v>
      </c>
      <c r="B6" s="5"/>
    </row>
    <row r="7" spans="1:2">
      <c r="A7" s="125"/>
      <c r="B7" s="125"/>
    </row>
    <row r="8" spans="1:2" ht="126.75" customHeight="1">
      <c r="A8" s="847" t="s">
        <v>1227</v>
      </c>
      <c r="B8" s="847"/>
    </row>
    <row r="11" spans="1:2" ht="15">
      <c r="A11" s="65" t="s">
        <v>1120</v>
      </c>
    </row>
    <row r="13" spans="1:2" ht="21.75" customHeight="1">
      <c r="A13" s="690" t="s">
        <v>459</v>
      </c>
      <c r="B13" s="691" t="s">
        <v>460</v>
      </c>
    </row>
    <row r="14" spans="1:2" ht="75.75" customHeight="1">
      <c r="A14" s="904" t="s">
        <v>1297</v>
      </c>
      <c r="B14" s="901" t="s">
        <v>461</v>
      </c>
    </row>
    <row r="15" spans="1:2" ht="15.75" customHeight="1">
      <c r="A15" s="905"/>
      <c r="B15" s="902"/>
    </row>
    <row r="16" spans="1:2" ht="136.5" customHeight="1">
      <c r="A16" s="906"/>
      <c r="B16" s="902"/>
    </row>
    <row r="17" spans="1:6" ht="39.6" customHeight="1">
      <c r="A17" s="289" t="s">
        <v>462</v>
      </c>
      <c r="B17" s="901" t="s">
        <v>463</v>
      </c>
    </row>
    <row r="18" spans="1:6" ht="18" customHeight="1">
      <c r="A18" s="287" t="s">
        <v>464</v>
      </c>
      <c r="B18" s="902"/>
    </row>
    <row r="19" spans="1:6" ht="66.599999999999994" customHeight="1">
      <c r="A19" s="288" t="s">
        <v>465</v>
      </c>
      <c r="B19" s="903"/>
    </row>
    <row r="20" spans="1:6" ht="18.75" customHeight="1">
      <c r="A20" s="95"/>
      <c r="B20" s="95"/>
    </row>
    <row r="21" spans="1:6" ht="18.75" customHeight="1">
      <c r="A21" s="95"/>
      <c r="B21" s="95"/>
    </row>
    <row r="22" spans="1:6" ht="15">
      <c r="A22" s="46" t="s">
        <v>466</v>
      </c>
      <c r="B22" s="95"/>
    </row>
    <row r="23" spans="1:6" ht="240.6" customHeight="1">
      <c r="A23" s="866" t="s">
        <v>1228</v>
      </c>
      <c r="B23" s="866"/>
    </row>
    <row r="24" spans="1:6">
      <c r="A24" s="5"/>
      <c r="B24" s="5"/>
    </row>
    <row r="25" spans="1:6">
      <c r="A25" s="5"/>
      <c r="B25" s="5"/>
    </row>
    <row r="26" spans="1:6">
      <c r="A26" s="5"/>
      <c r="B26" s="5"/>
    </row>
    <row r="27" spans="1:6">
      <c r="A27" s="61" t="s">
        <v>467</v>
      </c>
      <c r="B27" s="5"/>
    </row>
    <row r="28" spans="1:6">
      <c r="A28" s="5"/>
      <c r="B28" s="5"/>
    </row>
    <row r="29" spans="1:6" ht="19.5" customHeight="1">
      <c r="A29" s="489" t="s">
        <v>305</v>
      </c>
      <c r="B29" s="490" t="s">
        <v>306</v>
      </c>
      <c r="C29" s="157"/>
      <c r="D29" s="157"/>
      <c r="E29" s="157"/>
      <c r="F29" s="157"/>
    </row>
    <row r="30" spans="1:6" ht="21" customHeight="1">
      <c r="A30" s="97" t="s">
        <v>468</v>
      </c>
      <c r="B30" s="97" t="s">
        <v>469</v>
      </c>
    </row>
    <row r="31" spans="1:6" ht="59.25" customHeight="1">
      <c r="A31" s="290" t="s">
        <v>470</v>
      </c>
      <c r="B31" s="290" t="s">
        <v>471</v>
      </c>
    </row>
    <row r="32" spans="1:6" ht="27.75" customHeight="1">
      <c r="A32" s="290" t="s">
        <v>472</v>
      </c>
      <c r="B32" s="290" t="s">
        <v>473</v>
      </c>
    </row>
    <row r="33" spans="1:2" ht="33.75" customHeight="1">
      <c r="A33" s="290" t="s">
        <v>474</v>
      </c>
      <c r="B33" s="290" t="s">
        <v>475</v>
      </c>
    </row>
    <row r="34" spans="1:2" ht="25.5" customHeight="1">
      <c r="A34" s="290" t="s">
        <v>476</v>
      </c>
      <c r="B34" s="290" t="s">
        <v>477</v>
      </c>
    </row>
    <row r="35" spans="1:2" ht="19.5" customHeight="1">
      <c r="A35" s="290" t="s">
        <v>478</v>
      </c>
      <c r="B35" s="290" t="s">
        <v>479</v>
      </c>
    </row>
    <row r="36" spans="1:2" ht="23.1" customHeight="1">
      <c r="A36" s="290" t="s">
        <v>480</v>
      </c>
      <c r="B36" s="290" t="s">
        <v>481</v>
      </c>
    </row>
    <row r="37" spans="1:2" ht="24.75" customHeight="1">
      <c r="A37" s="290" t="s">
        <v>482</v>
      </c>
      <c r="B37" s="290" t="s">
        <v>483</v>
      </c>
    </row>
    <row r="38" spans="1:2" ht="24.75" customHeight="1">
      <c r="A38" s="290" t="s">
        <v>484</v>
      </c>
      <c r="B38" s="290" t="s">
        <v>485</v>
      </c>
    </row>
    <row r="39" spans="1:2" ht="60.75" customHeight="1">
      <c r="A39" s="290" t="s">
        <v>486</v>
      </c>
      <c r="B39" s="290" t="s">
        <v>487</v>
      </c>
    </row>
    <row r="40" spans="1:2" ht="38.25" customHeight="1">
      <c r="A40" s="290" t="s">
        <v>488</v>
      </c>
      <c r="B40" s="290" t="s">
        <v>489</v>
      </c>
    </row>
    <row r="41" spans="1:2" ht="21" customHeight="1">
      <c r="A41" s="290" t="s">
        <v>490</v>
      </c>
      <c r="B41" s="290" t="s">
        <v>491</v>
      </c>
    </row>
    <row r="42" spans="1:2" ht="21" customHeight="1">
      <c r="A42" s="290" t="s">
        <v>492</v>
      </c>
      <c r="B42" s="290" t="s">
        <v>493</v>
      </c>
    </row>
    <row r="43" spans="1:2" ht="30.75" customHeight="1">
      <c r="A43" s="290" t="s">
        <v>494</v>
      </c>
      <c r="B43" s="290" t="s">
        <v>495</v>
      </c>
    </row>
    <row r="44" spans="1:2" ht="23.25" customHeight="1">
      <c r="A44" s="290" t="s">
        <v>496</v>
      </c>
      <c r="B44" s="290" t="s">
        <v>497</v>
      </c>
    </row>
    <row r="45" spans="1:2" ht="69" customHeight="1">
      <c r="A45" s="290" t="s">
        <v>498</v>
      </c>
      <c r="B45" s="290" t="s">
        <v>499</v>
      </c>
    </row>
    <row r="46" spans="1:2" ht="29.25" customHeight="1">
      <c r="A46" s="290" t="s">
        <v>500</v>
      </c>
      <c r="B46" s="290" t="s">
        <v>501</v>
      </c>
    </row>
    <row r="47" spans="1:2" ht="23.25" customHeight="1">
      <c r="A47" s="290" t="s">
        <v>502</v>
      </c>
      <c r="B47" s="290" t="s">
        <v>503</v>
      </c>
    </row>
    <row r="48" spans="1:2" ht="23.25" customHeight="1">
      <c r="A48" s="290" t="s">
        <v>504</v>
      </c>
      <c r="B48" s="290" t="s">
        <v>505</v>
      </c>
    </row>
    <row r="49" spans="1:2" ht="29.25" customHeight="1">
      <c r="A49" s="290" t="s">
        <v>1127</v>
      </c>
      <c r="B49" s="290" t="s">
        <v>506</v>
      </c>
    </row>
    <row r="50" spans="1:2" ht="23.25" customHeight="1">
      <c r="A50" s="290" t="s">
        <v>507</v>
      </c>
      <c r="B50" s="290" t="s">
        <v>508</v>
      </c>
    </row>
    <row r="51" spans="1:2" ht="23.25" customHeight="1">
      <c r="A51" s="290" t="s">
        <v>509</v>
      </c>
      <c r="B51" s="290" t="s">
        <v>510</v>
      </c>
    </row>
    <row r="52" spans="1:2" ht="30" customHeight="1">
      <c r="A52" s="290" t="s">
        <v>511</v>
      </c>
      <c r="B52" s="290" t="s">
        <v>512</v>
      </c>
    </row>
    <row r="53" spans="1:2" ht="41.25" customHeight="1">
      <c r="A53" s="290" t="s">
        <v>513</v>
      </c>
      <c r="B53" s="290" t="s">
        <v>514</v>
      </c>
    </row>
    <row r="54" spans="1:2" ht="42" customHeight="1">
      <c r="A54" s="290" t="s">
        <v>515</v>
      </c>
      <c r="B54" s="290" t="s">
        <v>516</v>
      </c>
    </row>
    <row r="55" spans="1:2">
      <c r="A55" s="5"/>
      <c r="B55" s="5"/>
    </row>
  </sheetData>
  <mergeCells count="5">
    <mergeCell ref="A8:B8"/>
    <mergeCell ref="A23:B23"/>
    <mergeCell ref="B14:B16"/>
    <mergeCell ref="B17:B19"/>
    <mergeCell ref="A14:A16"/>
  </mergeCells>
  <hyperlinks>
    <hyperlink ref="A1" location="Introduction!A1" display="&lt; Home" xr:uid="{3072D80A-E6AD-4041-A984-1F8D6E9FD192}"/>
  </hyperlinks>
  <pageMargins left="0.70866141732283472" right="0.70866141732283472" top="0.74803149606299213" bottom="0.74803149606299213" header="0.31496062992125984" footer="0.31496062992125984"/>
  <pageSetup paperSize="9" scale="65" fitToHeight="0" orientation="portrait" r:id="rId1"/>
  <headerFooter>
    <oddFooter>&amp;L&amp;9Dexus FY24 Sustainability Data Pack</oddFooter>
  </headerFooter>
  <rowBreaks count="1" manualBreakCount="1">
    <brk id="23"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1960F-9977-430E-9DEA-8A45623DC84D}">
  <sheetPr codeName="Sheet35">
    <tabColor theme="3"/>
    <pageSetUpPr fitToPage="1"/>
  </sheetPr>
  <dimension ref="A1:Q76"/>
  <sheetViews>
    <sheetView showGridLines="0" zoomScale="93" zoomScaleNormal="93" zoomScaleSheetLayoutView="93" workbookViewId="0"/>
  </sheetViews>
  <sheetFormatPr defaultRowHeight="14.25"/>
  <cols>
    <col min="1" max="1" width="42.375" customWidth="1"/>
    <col min="2" max="2" width="6" customWidth="1"/>
    <col min="3" max="3" width="9.75" customWidth="1"/>
    <col min="4" max="4" width="4.125" customWidth="1"/>
    <col min="5" max="5" width="42" customWidth="1"/>
    <col min="6" max="6" width="8.625" customWidth="1"/>
    <col min="7" max="7" width="1.875" customWidth="1"/>
    <col min="8" max="8" width="36.625" customWidth="1"/>
    <col min="9" max="9" width="3" customWidth="1"/>
    <col min="10" max="11" width="1.625" customWidth="1"/>
  </cols>
  <sheetData>
    <row r="1" spans="1:17">
      <c r="A1" s="102" t="s">
        <v>13</v>
      </c>
      <c r="B1" s="168"/>
    </row>
    <row r="2" spans="1:17" ht="19.5">
      <c r="A2" s="86" t="s">
        <v>1545</v>
      </c>
    </row>
    <row r="6" spans="1:17" ht="19.5">
      <c r="A6" s="44" t="s">
        <v>0</v>
      </c>
    </row>
    <row r="7" spans="1:17" ht="15" thickBot="1"/>
    <row r="8" spans="1:17" ht="24.95" customHeight="1" thickTop="1">
      <c r="A8" s="673" t="s">
        <v>1272</v>
      </c>
      <c r="B8" s="644"/>
      <c r="C8" s="675" t="s">
        <v>1273</v>
      </c>
      <c r="D8" s="644"/>
      <c r="E8" s="674" t="s">
        <v>1274</v>
      </c>
      <c r="F8" s="644"/>
      <c r="G8" s="644"/>
      <c r="H8" s="676" t="s">
        <v>1275</v>
      </c>
    </row>
    <row r="9" spans="1:17" ht="126.6" customHeight="1">
      <c r="A9" s="650" t="s">
        <v>1443</v>
      </c>
      <c r="C9" s="701" t="s">
        <v>1299</v>
      </c>
      <c r="E9" s="677" t="s">
        <v>1444</v>
      </c>
      <c r="F9" s="95"/>
      <c r="H9" s="810" t="s">
        <v>1565</v>
      </c>
      <c r="P9" s="699"/>
      <c r="Q9" s="700"/>
    </row>
    <row r="10" spans="1:17" ht="17.45" customHeight="1" thickBot="1">
      <c r="A10" s="839" t="s">
        <v>1303</v>
      </c>
      <c r="C10" s="848" t="s">
        <v>1299</v>
      </c>
      <c r="E10" s="839" t="s">
        <v>1387</v>
      </c>
      <c r="F10" s="95"/>
      <c r="H10" s="685" t="s">
        <v>1276</v>
      </c>
    </row>
    <row r="11" spans="1:17" ht="74.45" customHeight="1" thickBot="1">
      <c r="A11" s="840"/>
      <c r="B11" s="663"/>
      <c r="C11" s="849"/>
      <c r="D11" s="663"/>
      <c r="E11" s="840"/>
      <c r="F11" s="95"/>
      <c r="H11" s="684" t="s">
        <v>1303</v>
      </c>
    </row>
    <row r="12" spans="1:17" ht="14.45" customHeight="1">
      <c r="A12" s="565"/>
    </row>
    <row r="13" spans="1:17" ht="17.100000000000001" customHeight="1">
      <c r="A13" s="565" t="s">
        <v>1288</v>
      </c>
    </row>
    <row r="14" spans="1:17">
      <c r="A14" s="858" t="s">
        <v>1544</v>
      </c>
      <c r="B14" s="858"/>
      <c r="C14" s="858"/>
      <c r="D14" s="858"/>
      <c r="E14" s="858"/>
      <c r="F14" s="858"/>
      <c r="G14" s="858"/>
      <c r="H14" s="858"/>
      <c r="I14" s="858"/>
    </row>
    <row r="18" spans="1:17" ht="19.5">
      <c r="A18" s="44" t="s">
        <v>1147</v>
      </c>
      <c r="B18" s="44"/>
    </row>
    <row r="19" spans="1:17" ht="15" thickBot="1"/>
    <row r="20" spans="1:17" ht="27.95" customHeight="1" thickTop="1">
      <c r="A20" s="669" t="s">
        <v>1272</v>
      </c>
      <c r="B20" s="644"/>
      <c r="C20" s="661" t="s">
        <v>1273</v>
      </c>
      <c r="D20" s="644"/>
      <c r="E20" s="662" t="s">
        <v>1274</v>
      </c>
      <c r="F20" s="644"/>
      <c r="G20" s="644"/>
      <c r="H20" s="660" t="s">
        <v>1275</v>
      </c>
    </row>
    <row r="21" spans="1:17" s="651" customFormat="1" ht="87" customHeight="1">
      <c r="A21" s="565" t="s">
        <v>1280</v>
      </c>
      <c r="C21" s="702" t="s">
        <v>1299</v>
      </c>
      <c r="E21" s="565" t="s">
        <v>1445</v>
      </c>
      <c r="F21" s="565"/>
      <c r="G21"/>
      <c r="H21" s="565" t="s">
        <v>1447</v>
      </c>
    </row>
    <row r="22" spans="1:17" ht="20.100000000000001" customHeight="1" thickBot="1">
      <c r="A22" s="678" t="s">
        <v>1276</v>
      </c>
      <c r="B22" s="668"/>
      <c r="C22" s="667"/>
      <c r="D22" s="668"/>
      <c r="E22" s="667"/>
      <c r="F22" s="664"/>
      <c r="H22" s="678" t="s">
        <v>1276</v>
      </c>
      <c r="I22" s="651"/>
    </row>
    <row r="23" spans="1:17" ht="79.5" customHeight="1">
      <c r="A23" s="565" t="s">
        <v>1281</v>
      </c>
      <c r="C23" s="702"/>
      <c r="E23" s="95" t="s">
        <v>1446</v>
      </c>
      <c r="F23" s="95"/>
      <c r="H23" s="565" t="s">
        <v>1284</v>
      </c>
    </row>
    <row r="24" spans="1:17" ht="68.45" customHeight="1" thickBot="1">
      <c r="A24" s="656" t="s">
        <v>1282</v>
      </c>
      <c r="B24" s="666"/>
      <c r="C24" s="723"/>
      <c r="D24" s="666"/>
      <c r="E24" s="656" t="s">
        <v>1341</v>
      </c>
      <c r="F24" s="565"/>
      <c r="G24" s="644"/>
      <c r="H24" s="656" t="s">
        <v>1566</v>
      </c>
    </row>
    <row r="25" spans="1:17" ht="14.45" customHeight="1">
      <c r="G25" s="651"/>
    </row>
    <row r="26" spans="1:17" ht="17.100000000000001" customHeight="1">
      <c r="A26" s="565"/>
    </row>
    <row r="31" spans="1:17" ht="19.5">
      <c r="A31" s="44" t="s">
        <v>1167</v>
      </c>
      <c r="B31" s="44"/>
    </row>
    <row r="32" spans="1:17" ht="21.75" thickBot="1">
      <c r="Q32" s="698"/>
    </row>
    <row r="33" spans="1:8" ht="29.45" customHeight="1" thickTop="1">
      <c r="A33" s="670" t="s">
        <v>1272</v>
      </c>
      <c r="B33" s="644"/>
      <c r="C33" s="645" t="s">
        <v>1273</v>
      </c>
      <c r="D33" s="644"/>
      <c r="E33" s="646" t="s">
        <v>1274</v>
      </c>
      <c r="F33" s="644"/>
      <c r="G33" s="644"/>
      <c r="H33" s="643" t="s">
        <v>1275</v>
      </c>
    </row>
    <row r="34" spans="1:8" ht="74.45" customHeight="1">
      <c r="A34" s="652" t="s">
        <v>1448</v>
      </c>
      <c r="C34" s="704" t="s">
        <v>1299</v>
      </c>
      <c r="E34" s="680" t="s">
        <v>1388</v>
      </c>
      <c r="F34" s="95"/>
      <c r="G34" s="95"/>
      <c r="H34" s="680" t="s">
        <v>1389</v>
      </c>
    </row>
    <row r="35" spans="1:8" ht="88.5" customHeight="1">
      <c r="A35" s="653" t="s">
        <v>1283</v>
      </c>
      <c r="C35" s="703" t="s">
        <v>1299</v>
      </c>
      <c r="E35" s="681" t="s">
        <v>1304</v>
      </c>
      <c r="F35" s="95"/>
      <c r="G35" s="95"/>
      <c r="H35" s="681" t="s">
        <v>1308</v>
      </c>
    </row>
    <row r="36" spans="1:8" ht="18" customHeight="1" thickBot="1">
      <c r="A36" s="839" t="s">
        <v>1449</v>
      </c>
      <c r="C36" s="843" t="s">
        <v>1299</v>
      </c>
      <c r="E36" s="839" t="s">
        <v>1285</v>
      </c>
      <c r="F36" s="565"/>
      <c r="G36" s="95"/>
      <c r="H36" s="678" t="s">
        <v>1276</v>
      </c>
    </row>
    <row r="37" spans="1:8" ht="81" customHeight="1" thickBot="1">
      <c r="A37" s="840"/>
      <c r="B37" s="663"/>
      <c r="C37" s="844"/>
      <c r="D37" s="663"/>
      <c r="E37" s="840"/>
      <c r="F37" s="565"/>
      <c r="H37" s="686" t="s">
        <v>1390</v>
      </c>
    </row>
    <row r="38" spans="1:8" ht="14.45" customHeight="1">
      <c r="A38" s="565"/>
    </row>
    <row r="39" spans="1:8" ht="17.100000000000001" customHeight="1">
      <c r="A39" s="565"/>
    </row>
    <row r="42" spans="1:8">
      <c r="A42" s="565"/>
    </row>
    <row r="43" spans="1:8" ht="19.5">
      <c r="A43" s="44" t="s">
        <v>1144</v>
      </c>
    </row>
    <row r="44" spans="1:8" ht="15" thickBot="1"/>
    <row r="45" spans="1:8" ht="32.1" customHeight="1" thickTop="1">
      <c r="A45" s="671" t="s">
        <v>1272</v>
      </c>
      <c r="B45" s="644"/>
      <c r="C45" s="648" t="s">
        <v>1273</v>
      </c>
      <c r="D45" s="644"/>
      <c r="E45" s="649" t="s">
        <v>1274</v>
      </c>
      <c r="F45" s="644"/>
      <c r="G45" s="644"/>
      <c r="H45" s="647" t="s">
        <v>1275</v>
      </c>
    </row>
    <row r="46" spans="1:8" ht="82.5" customHeight="1">
      <c r="A46" s="650" t="s">
        <v>1439</v>
      </c>
      <c r="C46" s="705" t="s">
        <v>1299</v>
      </c>
      <c r="E46" s="652" t="s">
        <v>1440</v>
      </c>
      <c r="F46" s="565"/>
      <c r="H46" s="680" t="s">
        <v>1301</v>
      </c>
    </row>
    <row r="47" spans="1:8" ht="62.1" customHeight="1">
      <c r="A47" s="839" t="s">
        <v>1277</v>
      </c>
      <c r="B47" s="651"/>
      <c r="C47" s="856" t="s">
        <v>1299</v>
      </c>
      <c r="D47" s="651"/>
      <c r="E47" s="839" t="s">
        <v>1569</v>
      </c>
      <c r="F47" s="565"/>
      <c r="G47" s="651"/>
      <c r="H47" s="680" t="s">
        <v>1302</v>
      </c>
    </row>
    <row r="48" spans="1:8" ht="62.1" customHeight="1">
      <c r="A48" s="855"/>
      <c r="B48" s="651"/>
      <c r="C48" s="857"/>
      <c r="D48" s="651"/>
      <c r="E48" s="855"/>
      <c r="F48" s="565"/>
      <c r="G48" s="651"/>
      <c r="H48" s="680" t="s">
        <v>1309</v>
      </c>
    </row>
    <row r="49" spans="1:9" ht="20.45" customHeight="1" thickBot="1">
      <c r="A49" s="654" t="s">
        <v>1276</v>
      </c>
      <c r="B49" s="663"/>
      <c r="C49" s="655"/>
      <c r="D49" s="663"/>
      <c r="E49" s="655"/>
      <c r="H49" s="654" t="s">
        <v>1276</v>
      </c>
    </row>
    <row r="50" spans="1:9" ht="117.95" customHeight="1">
      <c r="A50" s="653" t="s">
        <v>1441</v>
      </c>
      <c r="C50" s="754"/>
      <c r="E50" s="804" t="s">
        <v>1536</v>
      </c>
      <c r="F50" s="682"/>
      <c r="H50" s="683" t="s">
        <v>1570</v>
      </c>
    </row>
    <row r="51" spans="1:9" ht="80.45" customHeight="1" thickBot="1">
      <c r="A51" s="656" t="s">
        <v>1278</v>
      </c>
      <c r="B51" s="663"/>
      <c r="C51" s="755"/>
      <c r="D51" s="663"/>
      <c r="E51" s="679" t="s">
        <v>1442</v>
      </c>
      <c r="F51" s="95"/>
      <c r="H51" s="679" t="s">
        <v>1310</v>
      </c>
    </row>
    <row r="52" spans="1:9" ht="14.45" customHeight="1"/>
    <row r="53" spans="1:9" ht="17.100000000000001" customHeight="1">
      <c r="A53" s="565"/>
    </row>
    <row r="54" spans="1:9" ht="36.950000000000003" customHeight="1">
      <c r="A54" s="847" t="s">
        <v>1537</v>
      </c>
      <c r="B54" s="847"/>
      <c r="C54" s="847"/>
      <c r="D54" s="847"/>
      <c r="E54" s="847"/>
      <c r="F54" s="847"/>
      <c r="G54" s="847"/>
      <c r="H54" s="847"/>
      <c r="I54" s="847"/>
    </row>
    <row r="55" spans="1:9" ht="25.5" customHeight="1">
      <c r="A55" s="803"/>
    </row>
    <row r="57" spans="1:9" ht="19.5">
      <c r="A57" s="44" t="s">
        <v>1163</v>
      </c>
      <c r="B57" s="44"/>
    </row>
    <row r="58" spans="1:9" ht="15" thickBot="1"/>
    <row r="59" spans="1:9" ht="24.6" customHeight="1" thickTop="1">
      <c r="A59" s="850" t="s">
        <v>1276</v>
      </c>
      <c r="B59" s="644"/>
      <c r="C59" s="852" t="s">
        <v>1273</v>
      </c>
      <c r="D59" s="644"/>
      <c r="E59" s="854" t="s">
        <v>1274</v>
      </c>
      <c r="F59" s="644"/>
      <c r="G59" s="644"/>
      <c r="H59" s="845" t="s">
        <v>1321</v>
      </c>
    </row>
    <row r="60" spans="1:9" ht="15.95" customHeight="1" thickBot="1">
      <c r="A60" s="851"/>
      <c r="B60" s="644"/>
      <c r="C60" s="853"/>
      <c r="D60" s="644"/>
      <c r="E60" s="853"/>
      <c r="F60" s="644"/>
      <c r="G60" s="644"/>
      <c r="H60" s="846"/>
    </row>
    <row r="61" spans="1:9" ht="63" customHeight="1">
      <c r="A61" s="839" t="s">
        <v>1311</v>
      </c>
      <c r="C61" s="841" t="s">
        <v>1299</v>
      </c>
      <c r="E61" s="839" t="s">
        <v>1300</v>
      </c>
      <c r="F61" s="565"/>
      <c r="H61" s="95" t="s">
        <v>1286</v>
      </c>
    </row>
    <row r="62" spans="1:9" ht="46.5" customHeight="1" thickBot="1">
      <c r="A62" s="840"/>
      <c r="B62" s="663"/>
      <c r="C62" s="842"/>
      <c r="D62" s="663"/>
      <c r="E62" s="840"/>
      <c r="F62" s="565"/>
      <c r="H62" s="679" t="s">
        <v>1305</v>
      </c>
    </row>
    <row r="63" spans="1:9" ht="14.45" customHeight="1"/>
    <row r="64" spans="1:9" ht="17.100000000000001" customHeight="1">
      <c r="A64" s="565"/>
    </row>
    <row r="69" spans="1:8" ht="19.5">
      <c r="A69" s="44" t="s">
        <v>1279</v>
      </c>
    </row>
    <row r="70" spans="1:8" ht="15" thickBot="1"/>
    <row r="71" spans="1:8" ht="29.45" customHeight="1" thickTop="1">
      <c r="A71" s="672" t="s">
        <v>1272</v>
      </c>
      <c r="B71" s="644"/>
      <c r="C71" s="658" t="s">
        <v>1273</v>
      </c>
      <c r="D71" s="644"/>
      <c r="E71" s="659" t="s">
        <v>1274</v>
      </c>
      <c r="F71" s="644"/>
      <c r="G71" s="644"/>
      <c r="H71" s="657" t="s">
        <v>1275</v>
      </c>
    </row>
    <row r="72" spans="1:8" s="651" customFormat="1" ht="72.95" customHeight="1">
      <c r="A72" s="652" t="s">
        <v>1450</v>
      </c>
      <c r="C72" s="706" t="s">
        <v>1299</v>
      </c>
      <c r="E72" s="652" t="s">
        <v>1451</v>
      </c>
      <c r="F72" s="565"/>
      <c r="H72" s="680" t="s">
        <v>1454</v>
      </c>
    </row>
    <row r="73" spans="1:8" ht="66.599999999999994" customHeight="1">
      <c r="A73" s="652" t="s">
        <v>1452</v>
      </c>
      <c r="C73" s="706" t="s">
        <v>1299</v>
      </c>
      <c r="E73" s="652" t="s">
        <v>1322</v>
      </c>
      <c r="F73" s="565"/>
      <c r="G73" s="651"/>
      <c r="H73" s="839" t="s">
        <v>1455</v>
      </c>
    </row>
    <row r="74" spans="1:8" ht="51.95" customHeight="1" thickBot="1">
      <c r="A74" s="665" t="s">
        <v>1453</v>
      </c>
      <c r="B74" s="663"/>
      <c r="C74" s="707" t="s">
        <v>1299</v>
      </c>
      <c r="D74" s="663"/>
      <c r="E74" s="665" t="s">
        <v>1294</v>
      </c>
      <c r="F74" s="565"/>
      <c r="G74" s="651"/>
      <c r="H74" s="840"/>
    </row>
    <row r="75" spans="1:8" ht="14.45" customHeight="1"/>
    <row r="76" spans="1:8" ht="17.100000000000001" customHeight="1">
      <c r="A76" s="565"/>
    </row>
  </sheetData>
  <mergeCells count="19">
    <mergeCell ref="A10:A11"/>
    <mergeCell ref="C10:C11"/>
    <mergeCell ref="E10:E11"/>
    <mergeCell ref="A59:A60"/>
    <mergeCell ref="C59:C60"/>
    <mergeCell ref="E59:E60"/>
    <mergeCell ref="A47:A48"/>
    <mergeCell ref="C47:C48"/>
    <mergeCell ref="E47:E48"/>
    <mergeCell ref="A14:I14"/>
    <mergeCell ref="A61:A62"/>
    <mergeCell ref="C61:C62"/>
    <mergeCell ref="E61:E62"/>
    <mergeCell ref="H73:H74"/>
    <mergeCell ref="A36:A37"/>
    <mergeCell ref="C36:C37"/>
    <mergeCell ref="E36:E37"/>
    <mergeCell ref="H59:H60"/>
    <mergeCell ref="A54:I54"/>
  </mergeCells>
  <hyperlinks>
    <hyperlink ref="A1" location="Introduction!A1" display="&lt; Home" xr:uid="{00C68EDA-7D44-4C59-A834-EC80F0307134}"/>
  </hyperlinks>
  <pageMargins left="0.70866141732283472" right="0.70866141732283472" top="0.74803149606299213" bottom="0.74803149606299213" header="0.31496062992125984" footer="0.31496062992125984"/>
  <pageSetup paperSize="9" scale="51" fitToHeight="0" orientation="portrait" r:id="rId1"/>
  <headerFooter>
    <oddFooter>&amp;L&amp;9Dexus FY24 Sustainability Data Pack</oddFooter>
  </headerFooter>
  <rowBreaks count="1" manualBreakCount="1">
    <brk id="42" max="8"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DDF14-6A4F-4365-993D-B1CC9DCD5B42}">
  <sheetPr codeName="Sheet20">
    <tabColor rgb="FFD2EEEA"/>
    <pageSetUpPr fitToPage="1"/>
  </sheetPr>
  <dimension ref="A1:I40"/>
  <sheetViews>
    <sheetView showGridLines="0" zoomScale="93" zoomScaleNormal="93" zoomScaleSheetLayoutView="93" workbookViewId="0"/>
  </sheetViews>
  <sheetFormatPr defaultColWidth="9" defaultRowHeight="12.75"/>
  <cols>
    <col min="1" max="1" width="46" style="5" customWidth="1"/>
    <col min="2" max="2" width="13" style="5" customWidth="1"/>
    <col min="3" max="9" width="12" style="5" customWidth="1"/>
    <col min="10" max="16384" width="9" style="5"/>
  </cols>
  <sheetData>
    <row r="1" spans="1:9" ht="14.25">
      <c r="A1" s="102" t="s">
        <v>13</v>
      </c>
      <c r="B1" s="169"/>
    </row>
    <row r="2" spans="1:9" ht="19.5">
      <c r="A2" s="908" t="s">
        <v>1162</v>
      </c>
      <c r="B2" s="908"/>
      <c r="C2" s="908"/>
    </row>
    <row r="4" spans="1:9" ht="24.95" customHeight="1" thickBot="1">
      <c r="A4" s="907" t="s">
        <v>517</v>
      </c>
      <c r="B4" s="907"/>
      <c r="C4" s="907"/>
    </row>
    <row r="5" spans="1:9" ht="13.5" thickTop="1"/>
    <row r="8" spans="1:9" ht="19.5" customHeight="1">
      <c r="A8" s="491" t="s">
        <v>264</v>
      </c>
      <c r="B8" s="492"/>
      <c r="C8" s="492" t="s">
        <v>16</v>
      </c>
      <c r="D8" s="492" t="s">
        <v>17</v>
      </c>
      <c r="E8" s="492" t="s">
        <v>18</v>
      </c>
      <c r="F8" s="492" t="s">
        <v>19</v>
      </c>
      <c r="G8" s="492" t="s">
        <v>20</v>
      </c>
      <c r="H8" s="492" t="s">
        <v>21</v>
      </c>
      <c r="I8" s="492" t="s">
        <v>133</v>
      </c>
    </row>
    <row r="9" spans="1:9" ht="19.5" customHeight="1">
      <c r="A9" s="291" t="s">
        <v>518</v>
      </c>
      <c r="B9" s="292"/>
      <c r="C9" s="292"/>
      <c r="D9" s="292"/>
      <c r="E9" s="292"/>
      <c r="F9" s="292"/>
      <c r="G9" s="292"/>
      <c r="H9" s="292"/>
      <c r="I9" s="292"/>
    </row>
    <row r="10" spans="1:9" ht="19.5" customHeight="1">
      <c r="A10" s="294" t="s">
        <v>519</v>
      </c>
      <c r="B10" s="295"/>
      <c r="C10" s="295">
        <v>18942.966692298523</v>
      </c>
      <c r="D10" s="295">
        <v>17743.135702201282</v>
      </c>
      <c r="E10" s="295">
        <v>17299.355603391326</v>
      </c>
      <c r="F10" s="295">
        <v>15741.10435610234</v>
      </c>
      <c r="G10" s="295">
        <v>12774.099782232397</v>
      </c>
      <c r="H10" s="295">
        <v>12110.740123460266</v>
      </c>
      <c r="I10" s="295">
        <v>10359.68890730113</v>
      </c>
    </row>
    <row r="11" spans="1:9" ht="19.5" customHeight="1">
      <c r="A11" s="294" t="s">
        <v>520</v>
      </c>
      <c r="B11" s="295"/>
      <c r="C11" s="295">
        <v>131218.10360872964</v>
      </c>
      <c r="D11" s="295">
        <v>127353.03496240298</v>
      </c>
      <c r="E11" s="295">
        <v>117610.16429320391</v>
      </c>
      <c r="F11" s="295">
        <v>98042.339834978018</v>
      </c>
      <c r="G11" s="295">
        <v>93711.170332364971</v>
      </c>
      <c r="H11" s="295">
        <v>87032.956341019948</v>
      </c>
      <c r="I11" s="295">
        <v>104093.12329707266</v>
      </c>
    </row>
    <row r="12" spans="1:9" ht="19.5" customHeight="1">
      <c r="A12" s="219" t="s">
        <v>521</v>
      </c>
      <c r="B12" s="101"/>
      <c r="C12" s="101">
        <v>150161.07030102817</v>
      </c>
      <c r="D12" s="101">
        <v>145096.17066460426</v>
      </c>
      <c r="E12" s="101">
        <v>134909.51989659524</v>
      </c>
      <c r="F12" s="101">
        <v>113783.44419108036</v>
      </c>
      <c r="G12" s="101">
        <v>106485.27011459737</v>
      </c>
      <c r="H12" s="101">
        <v>99143.696464480221</v>
      </c>
      <c r="I12" s="101">
        <v>114452.81220437378</v>
      </c>
    </row>
    <row r="13" spans="1:9" ht="19.5" customHeight="1">
      <c r="A13" s="296" t="s">
        <v>1067</v>
      </c>
      <c r="B13" s="297"/>
      <c r="C13" s="297"/>
      <c r="D13" s="297"/>
      <c r="E13" s="297"/>
      <c r="F13" s="297"/>
      <c r="G13" s="297"/>
      <c r="H13" s="297"/>
      <c r="I13" s="297"/>
    </row>
    <row r="14" spans="1:9" ht="19.5" customHeight="1">
      <c r="A14" s="298" t="s">
        <v>1196</v>
      </c>
      <c r="B14" s="295"/>
      <c r="C14" s="295">
        <v>258.37055194520707</v>
      </c>
      <c r="D14" s="295">
        <v>705.72186730221006</v>
      </c>
      <c r="E14" s="295">
        <v>288.86211521496477</v>
      </c>
      <c r="F14" s="295">
        <v>291.59469521496476</v>
      </c>
      <c r="G14" s="295">
        <v>293.01275440528877</v>
      </c>
      <c r="H14" s="295">
        <v>540.18677025633713</v>
      </c>
      <c r="I14" s="295">
        <v>635.20024264937024</v>
      </c>
    </row>
    <row r="15" spans="1:9" ht="19.5" customHeight="1">
      <c r="A15" s="298" t="s">
        <v>522</v>
      </c>
      <c r="B15" s="295"/>
      <c r="C15" s="295">
        <v>19043.753185636411</v>
      </c>
      <c r="D15" s="295">
        <v>16840.493486768042</v>
      </c>
      <c r="E15" s="295">
        <v>14492.242722642308</v>
      </c>
      <c r="F15" s="295">
        <v>12351.379970667993</v>
      </c>
      <c r="G15" s="295">
        <v>11262.509801200904</v>
      </c>
      <c r="H15" s="295">
        <v>10799.507924247207</v>
      </c>
      <c r="I15" s="295">
        <v>12755.609613843677</v>
      </c>
    </row>
    <row r="16" spans="1:9" ht="19.5" customHeight="1">
      <c r="A16" s="298" t="s">
        <v>523</v>
      </c>
      <c r="B16" s="295"/>
      <c r="C16" s="295">
        <v>17336.539895622322</v>
      </c>
      <c r="D16" s="295">
        <v>15863.204966028701</v>
      </c>
      <c r="E16" s="295">
        <v>13096.276114010901</v>
      </c>
      <c r="F16" s="295">
        <v>8891.6079732084199</v>
      </c>
      <c r="G16" s="295">
        <v>9957.6935232834203</v>
      </c>
      <c r="H16" s="295">
        <v>14841.714248370068</v>
      </c>
      <c r="I16" s="295">
        <v>23978.714887728165</v>
      </c>
    </row>
    <row r="17" spans="1:9" ht="19.5" customHeight="1">
      <c r="A17" s="298" t="s">
        <v>524</v>
      </c>
      <c r="B17" s="295"/>
      <c r="C17" s="295">
        <v>1039.3006507715231</v>
      </c>
      <c r="D17" s="295">
        <v>1095.435599328152</v>
      </c>
      <c r="E17" s="295">
        <v>34.745531582481149</v>
      </c>
      <c r="F17" s="295">
        <v>34.745531582481149</v>
      </c>
      <c r="G17" s="295">
        <v>308.5623725469456</v>
      </c>
      <c r="H17" s="295">
        <v>1054.4266270373816</v>
      </c>
      <c r="I17" s="295">
        <v>1742.2372158311541</v>
      </c>
    </row>
    <row r="18" spans="1:9" ht="19.5" customHeight="1">
      <c r="A18" s="298" t="s">
        <v>525</v>
      </c>
      <c r="B18" s="295"/>
      <c r="C18" s="295">
        <v>561.2331464538305</v>
      </c>
      <c r="D18" s="295">
        <v>528.00828944818136</v>
      </c>
      <c r="E18" s="295">
        <v>297.19220096105676</v>
      </c>
      <c r="F18" s="295">
        <v>297.19220096105676</v>
      </c>
      <c r="G18" s="295">
        <v>137.32373737411967</v>
      </c>
      <c r="H18" s="295">
        <v>203.33093555460692</v>
      </c>
      <c r="I18" s="295">
        <v>445.66827646804933</v>
      </c>
    </row>
    <row r="19" spans="1:9" ht="19.5" customHeight="1">
      <c r="A19" s="294" t="s">
        <v>1165</v>
      </c>
      <c r="B19" s="295"/>
      <c r="C19" s="295">
        <v>38239.197430429296</v>
      </c>
      <c r="D19" s="295">
        <v>35032.864208875289</v>
      </c>
      <c r="E19" s="295">
        <v>28209.318684411712</v>
      </c>
      <c r="F19" s="295">
        <v>21866.520371634917</v>
      </c>
      <c r="G19" s="295">
        <v>21959.102188810681</v>
      </c>
      <c r="H19" s="295">
        <v>27439.1665054656</v>
      </c>
      <c r="I19" s="295">
        <v>39557.43023652042</v>
      </c>
    </row>
    <row r="20" spans="1:9" ht="19.5" customHeight="1">
      <c r="A20" s="299" t="s">
        <v>526</v>
      </c>
      <c r="B20" s="300"/>
      <c r="C20" s="300">
        <v>188400.26773145748</v>
      </c>
      <c r="D20" s="300">
        <v>180129.03487347954</v>
      </c>
      <c r="E20" s="300">
        <v>163118.83858100694</v>
      </c>
      <c r="F20" s="300">
        <v>135649.96456271526</v>
      </c>
      <c r="G20" s="300">
        <v>128444.37230340805</v>
      </c>
      <c r="H20" s="300">
        <v>126582.86296994583</v>
      </c>
      <c r="I20" s="300">
        <v>154010.24244089419</v>
      </c>
    </row>
    <row r="21" spans="1:9" ht="19.5" customHeight="1">
      <c r="A21" s="296" t="s">
        <v>527</v>
      </c>
      <c r="B21" s="297"/>
      <c r="C21" s="297"/>
      <c r="D21" s="297"/>
      <c r="E21" s="297"/>
      <c r="F21" s="297"/>
      <c r="G21" s="297"/>
      <c r="H21" s="297"/>
      <c r="I21" s="297"/>
    </row>
    <row r="22" spans="1:9" ht="19.5" customHeight="1">
      <c r="A22" s="294" t="s">
        <v>528</v>
      </c>
      <c r="B22" s="295"/>
      <c r="C22" s="295">
        <v>723645.22357727576</v>
      </c>
      <c r="D22" s="295">
        <v>689529.71551871998</v>
      </c>
      <c r="E22" s="295">
        <v>641688.43600393785</v>
      </c>
      <c r="F22" s="295">
        <v>563629.38648851938</v>
      </c>
      <c r="G22" s="295">
        <v>576657.74682409992</v>
      </c>
      <c r="H22" s="295">
        <v>592281.14417728898</v>
      </c>
      <c r="I22" s="295">
        <v>689670.15190211579</v>
      </c>
    </row>
    <row r="23" spans="1:9" ht="19.5" customHeight="1">
      <c r="A23" s="294" t="s">
        <v>529</v>
      </c>
      <c r="B23" s="295"/>
      <c r="C23" s="295">
        <v>201012.56210479882</v>
      </c>
      <c r="D23" s="295">
        <v>191536.03208853333</v>
      </c>
      <c r="E23" s="295">
        <v>178246.78777887163</v>
      </c>
      <c r="F23" s="295">
        <v>156563.71846903316</v>
      </c>
      <c r="G23" s="295">
        <v>160182.70745113885</v>
      </c>
      <c r="H23" s="295">
        <v>164522.54004924695</v>
      </c>
      <c r="I23" s="295">
        <v>191575.04219503215</v>
      </c>
    </row>
    <row r="24" spans="1:9" ht="19.5" customHeight="1">
      <c r="A24" s="294" t="s">
        <v>530</v>
      </c>
      <c r="B24" s="295"/>
      <c r="C24" s="295">
        <v>1771961.8094439551</v>
      </c>
      <c r="D24" s="295">
        <v>1727756.7921999993</v>
      </c>
      <c r="E24" s="295">
        <v>1518273.8519983606</v>
      </c>
      <c r="F24" s="295">
        <v>1090134.6406000003</v>
      </c>
      <c r="G24" s="295">
        <v>1043160.1975775197</v>
      </c>
      <c r="H24" s="295">
        <v>1333324.3587949923</v>
      </c>
      <c r="I24" s="295">
        <v>1921304.3086017165</v>
      </c>
    </row>
    <row r="25" spans="1:9" ht="19.5" customHeight="1">
      <c r="A25" s="296" t="s">
        <v>531</v>
      </c>
      <c r="B25" s="297"/>
      <c r="C25" s="297"/>
      <c r="D25" s="297"/>
      <c r="E25" s="297"/>
      <c r="F25" s="297"/>
      <c r="G25" s="297"/>
      <c r="H25" s="297"/>
      <c r="I25" s="297"/>
    </row>
    <row r="26" spans="1:9" ht="19.5" customHeight="1">
      <c r="A26" s="294" t="s">
        <v>532</v>
      </c>
      <c r="B26" s="295"/>
      <c r="C26" s="295">
        <v>10521.632417582423</v>
      </c>
      <c r="D26" s="295">
        <v>9700.4734000000044</v>
      </c>
      <c r="E26" s="295">
        <v>8054.4376595628419</v>
      </c>
      <c r="F26" s="295">
        <v>5201.0372000000025</v>
      </c>
      <c r="G26" s="295">
        <v>5038.0234999999993</v>
      </c>
      <c r="H26" s="295">
        <v>7778.0987419354879</v>
      </c>
      <c r="I26" s="295">
        <v>12841.134904211032</v>
      </c>
    </row>
    <row r="27" spans="1:9" ht="19.5" customHeight="1">
      <c r="A27" s="294" t="s">
        <v>533</v>
      </c>
      <c r="B27" s="295"/>
      <c r="C27" s="295">
        <v>7022.3314890109878</v>
      </c>
      <c r="D27" s="295">
        <v>6383.4273000000003</v>
      </c>
      <c r="E27" s="295">
        <v>4938.6411715847016</v>
      </c>
      <c r="F27" s="295">
        <v>2946.8951999999981</v>
      </c>
      <c r="G27" s="295">
        <v>2939.4737000000005</v>
      </c>
      <c r="H27" s="295">
        <v>5038.3552580645191</v>
      </c>
      <c r="I27" s="295">
        <v>8348.9909760196533</v>
      </c>
    </row>
    <row r="28" spans="1:9" ht="19.5" customHeight="1">
      <c r="A28" s="299" t="s">
        <v>1539</v>
      </c>
      <c r="B28" s="300"/>
      <c r="C28" s="300">
        <v>17543.96390659341</v>
      </c>
      <c r="D28" s="300">
        <v>16083.900700000006</v>
      </c>
      <c r="E28" s="300">
        <v>12993.078831147544</v>
      </c>
      <c r="F28" s="300">
        <v>8147.9324000000006</v>
      </c>
      <c r="G28" s="300">
        <v>7977.4971999999998</v>
      </c>
      <c r="H28" s="300">
        <v>12816.454000000007</v>
      </c>
      <c r="I28" s="300">
        <v>21190.125880230684</v>
      </c>
    </row>
    <row r="29" spans="1:9" ht="19.5" customHeight="1">
      <c r="A29" s="299" t="s">
        <v>534</v>
      </c>
      <c r="B29" s="302"/>
      <c r="C29" s="302">
        <v>0.40027051619570653</v>
      </c>
      <c r="D29" s="302">
        <v>0.39688303347955872</v>
      </c>
      <c r="E29" s="302">
        <v>0.38009783791548984</v>
      </c>
      <c r="F29" s="302">
        <v>0.36167398737868739</v>
      </c>
      <c r="G29" s="303">
        <v>0.36847066521063782</v>
      </c>
      <c r="H29" s="303">
        <v>0.39311616598979066</v>
      </c>
      <c r="I29" s="303">
        <v>0.39400384043064318</v>
      </c>
    </row>
    <row r="30" spans="1:9" ht="19.5" customHeight="1">
      <c r="A30" s="294" t="s">
        <v>1112</v>
      </c>
      <c r="B30" s="304"/>
      <c r="C30" s="304">
        <v>0.99214064151268899</v>
      </c>
      <c r="D30" s="304">
        <v>0.99740861188526209</v>
      </c>
      <c r="E30" s="304">
        <v>0.99841961581575023</v>
      </c>
      <c r="F30" s="304">
        <v>0.99682813729512099</v>
      </c>
      <c r="G30" s="304">
        <v>0.98068524327895246</v>
      </c>
      <c r="H30" s="304">
        <v>0.96950619182432896</v>
      </c>
      <c r="I30" s="304">
        <v>0.96941947829772401</v>
      </c>
    </row>
    <row r="31" spans="1:9" ht="19.5" customHeight="1">
      <c r="A31" s="91" t="s">
        <v>1113</v>
      </c>
      <c r="B31" s="305"/>
      <c r="C31" s="305">
        <v>0.71684517766004718</v>
      </c>
      <c r="D31" s="305">
        <v>0.68898975167899312</v>
      </c>
      <c r="E31" s="305">
        <v>0.68245167918829575</v>
      </c>
      <c r="F31" s="305">
        <v>0.69263168069414571</v>
      </c>
      <c r="G31" s="305">
        <v>0.62325663999465275</v>
      </c>
      <c r="H31" s="305">
        <v>0.61329688032566276</v>
      </c>
      <c r="I31" s="305">
        <v>0.63598596970434795</v>
      </c>
    </row>
    <row r="32" spans="1:9">
      <c r="A32" s="306"/>
      <c r="B32" s="306"/>
      <c r="C32" s="306"/>
      <c r="D32" s="306"/>
      <c r="E32" s="306"/>
      <c r="F32" s="306"/>
      <c r="G32" s="306"/>
      <c r="H32" s="306"/>
      <c r="I32" s="306"/>
    </row>
    <row r="33" spans="1:5" ht="18.600000000000001" customHeight="1">
      <c r="A33" s="5" t="s">
        <v>1164</v>
      </c>
    </row>
    <row r="34" spans="1:5" ht="18.600000000000001" customHeight="1">
      <c r="A34" s="5" t="s">
        <v>535</v>
      </c>
    </row>
    <row r="35" spans="1:5" ht="18.600000000000001" customHeight="1">
      <c r="A35" s="5" t="s">
        <v>1114</v>
      </c>
    </row>
    <row r="36" spans="1:5" ht="18.600000000000001" customHeight="1">
      <c r="A36" s="5" t="s">
        <v>1079</v>
      </c>
    </row>
    <row r="40" spans="1:5">
      <c r="A40" s="155" t="s">
        <v>1293</v>
      </c>
      <c r="C40" s="110"/>
      <c r="E40" s="805" t="s">
        <v>1292</v>
      </c>
    </row>
  </sheetData>
  <mergeCells count="2">
    <mergeCell ref="A4:C4"/>
    <mergeCell ref="A2:C2"/>
  </mergeCells>
  <hyperlinks>
    <hyperlink ref="A1" location="Introduction!A1" display="&lt; Home" xr:uid="{F4350EDF-C9EF-45F7-88E8-61E1706EC961}"/>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49AB-3917-431B-9125-676D8CF0907D}">
  <sheetPr codeName="Sheet21">
    <tabColor rgb="FFD2EEEA"/>
    <pageSetUpPr fitToPage="1"/>
  </sheetPr>
  <dimension ref="A1:L155"/>
  <sheetViews>
    <sheetView showGridLines="0" zoomScale="93" zoomScaleNormal="93" zoomScaleSheetLayoutView="93" workbookViewId="0"/>
  </sheetViews>
  <sheetFormatPr defaultRowHeight="14.25"/>
  <cols>
    <col min="1" max="1" width="15.875" customWidth="1"/>
    <col min="2" max="2" width="25.25" customWidth="1"/>
    <col min="3" max="9" width="10.375" style="70" customWidth="1"/>
    <col min="10" max="12" width="10.375" customWidth="1"/>
  </cols>
  <sheetData>
    <row r="1" spans="1:12">
      <c r="A1" s="102" t="s">
        <v>13</v>
      </c>
      <c r="B1" s="169"/>
    </row>
    <row r="4" spans="1:12" ht="20.25" thickBot="1">
      <c r="A4" s="286" t="s">
        <v>2</v>
      </c>
      <c r="B4" s="70"/>
    </row>
    <row r="5" spans="1:12" ht="20.25" thickTop="1">
      <c r="B5" s="35"/>
    </row>
    <row r="6" spans="1:12" ht="15.75">
      <c r="A6" s="111" t="s">
        <v>536</v>
      </c>
      <c r="B6" s="73"/>
      <c r="C6" s="73"/>
      <c r="D6" s="73"/>
      <c r="E6" s="73"/>
      <c r="F6" s="73"/>
      <c r="G6" s="73"/>
      <c r="H6" s="73"/>
      <c r="I6" s="73"/>
    </row>
    <row r="7" spans="1:12" ht="15">
      <c r="B7" s="73"/>
      <c r="C7" s="73"/>
      <c r="D7" s="73"/>
      <c r="E7" s="73"/>
      <c r="F7" s="73"/>
      <c r="G7" s="73"/>
      <c r="H7" s="73"/>
      <c r="I7" s="73"/>
    </row>
    <row r="8" spans="1:12" ht="16.5" customHeight="1">
      <c r="A8" s="308" t="s">
        <v>537</v>
      </c>
      <c r="B8" s="309" t="s">
        <v>538</v>
      </c>
      <c r="C8" s="308"/>
      <c r="D8" s="308"/>
      <c r="E8" s="308"/>
      <c r="F8" s="308"/>
      <c r="G8" s="308"/>
      <c r="H8" s="308"/>
      <c r="I8" s="308"/>
      <c r="J8" s="912" t="s">
        <v>539</v>
      </c>
      <c r="K8" s="912"/>
      <c r="L8" s="912"/>
    </row>
    <row r="9" spans="1:12" ht="30" customHeight="1">
      <c r="A9" s="310" t="s">
        <v>540</v>
      </c>
      <c r="B9" s="310" t="s">
        <v>264</v>
      </c>
      <c r="C9" s="311" t="s">
        <v>541</v>
      </c>
      <c r="D9" s="311" t="s">
        <v>542</v>
      </c>
      <c r="E9" s="311" t="s">
        <v>543</v>
      </c>
      <c r="F9" s="311" t="s">
        <v>544</v>
      </c>
      <c r="G9" s="311" t="s">
        <v>545</v>
      </c>
      <c r="H9" s="311" t="s">
        <v>21</v>
      </c>
      <c r="I9" s="311" t="s">
        <v>133</v>
      </c>
      <c r="J9" s="328" t="s">
        <v>21</v>
      </c>
      <c r="K9" s="328" t="s">
        <v>133</v>
      </c>
      <c r="L9" s="328" t="s">
        <v>546</v>
      </c>
    </row>
    <row r="10" spans="1:12" ht="19.5" customHeight="1">
      <c r="A10" s="866" t="s">
        <v>547</v>
      </c>
      <c r="B10" s="178" t="s">
        <v>548</v>
      </c>
      <c r="C10" s="312">
        <v>45941.529312881576</v>
      </c>
      <c r="D10" s="312">
        <v>38168.472972222233</v>
      </c>
      <c r="E10" s="312">
        <v>35756.962706132377</v>
      </c>
      <c r="F10" s="312">
        <v>36195.042388888891</v>
      </c>
      <c r="G10" s="312">
        <v>41359.923972222234</v>
      </c>
      <c r="H10" s="312">
        <v>41035.959777777774</v>
      </c>
      <c r="I10" s="312">
        <v>34362.397137230386</v>
      </c>
      <c r="J10" s="312">
        <v>33976.314583333333</v>
      </c>
      <c r="K10" s="312">
        <v>27281.032499063687</v>
      </c>
      <c r="L10" s="305">
        <v>-0.19705733733563713</v>
      </c>
    </row>
    <row r="11" spans="1:12" ht="19.5" customHeight="1">
      <c r="A11" s="866"/>
      <c r="B11" s="298" t="s">
        <v>549</v>
      </c>
      <c r="C11" s="295">
        <v>1303.3853568130037</v>
      </c>
      <c r="D11" s="295">
        <v>1704.9418851111109</v>
      </c>
      <c r="E11" s="295">
        <v>1029.5349995430784</v>
      </c>
      <c r="F11" s="295">
        <v>1078.4362346444441</v>
      </c>
      <c r="G11" s="295">
        <v>1824.8078622166679</v>
      </c>
      <c r="H11" s="295">
        <v>1456.4688773780563</v>
      </c>
      <c r="I11" s="295">
        <v>995.23649382388908</v>
      </c>
      <c r="J11" s="295">
        <v>1308.4542147166665</v>
      </c>
      <c r="K11" s="295">
        <v>791.29591483333343</v>
      </c>
      <c r="L11" s="304">
        <v>-0.39524371129433733</v>
      </c>
    </row>
    <row r="12" spans="1:12" ht="19.5" customHeight="1">
      <c r="A12" s="866"/>
      <c r="B12" s="298" t="s">
        <v>550</v>
      </c>
      <c r="C12" s="295">
        <v>126386.57013762154</v>
      </c>
      <c r="D12" s="295">
        <v>117984.52568473769</v>
      </c>
      <c r="E12" s="295">
        <v>104995.36832449677</v>
      </c>
      <c r="F12" s="295">
        <v>83384.905302021842</v>
      </c>
      <c r="G12" s="295">
        <v>0</v>
      </c>
      <c r="H12" s="295">
        <v>0</v>
      </c>
      <c r="I12" s="295">
        <v>0</v>
      </c>
      <c r="J12" s="295">
        <v>0</v>
      </c>
      <c r="K12" s="295">
        <v>0</v>
      </c>
      <c r="L12" s="304" t="s">
        <v>1615</v>
      </c>
    </row>
    <row r="13" spans="1:12" ht="28.5" customHeight="1">
      <c r="A13" s="866"/>
      <c r="B13" s="313" t="s">
        <v>551</v>
      </c>
      <c r="C13" s="314">
        <v>173631.48480731613</v>
      </c>
      <c r="D13" s="314">
        <v>157857.94054207104</v>
      </c>
      <c r="E13" s="314">
        <v>141781.86603017221</v>
      </c>
      <c r="F13" s="314">
        <v>120658.38392555519</v>
      </c>
      <c r="G13" s="300">
        <v>43184.731834438899</v>
      </c>
      <c r="H13" s="300">
        <v>42492.428655155833</v>
      </c>
      <c r="I13" s="300">
        <v>35357.633631054276</v>
      </c>
      <c r="J13" s="300">
        <v>35284.768798049998</v>
      </c>
      <c r="K13" s="300">
        <v>28072.328413897019</v>
      </c>
      <c r="L13" s="303">
        <v>-0.20440662160585199</v>
      </c>
    </row>
    <row r="14" spans="1:12" ht="19.5" customHeight="1">
      <c r="A14" s="913" t="s">
        <v>552</v>
      </c>
      <c r="B14" s="298" t="s">
        <v>553</v>
      </c>
      <c r="C14" s="315">
        <v>27089.459149982864</v>
      </c>
      <c r="D14" s="315">
        <v>33382.920405062345</v>
      </c>
      <c r="E14" s="315">
        <v>36151.569767249443</v>
      </c>
      <c r="F14" s="295">
        <v>34769.075267178116</v>
      </c>
      <c r="G14" s="295">
        <v>115286.64805030002</v>
      </c>
      <c r="H14" s="295">
        <v>120226.2361680766</v>
      </c>
      <c r="I14" s="295">
        <v>155229.09078353163</v>
      </c>
      <c r="J14" s="295">
        <v>95154.877738314288</v>
      </c>
      <c r="K14" s="295">
        <v>101813.3477468882</v>
      </c>
      <c r="L14" s="304">
        <v>6.9975078176080396E-2</v>
      </c>
    </row>
    <row r="15" spans="1:12" ht="19.5" customHeight="1">
      <c r="A15" s="866"/>
      <c r="B15" s="298" t="s">
        <v>554</v>
      </c>
      <c r="C15" s="315">
        <v>291.61814750000002</v>
      </c>
      <c r="D15" s="315">
        <v>295.17114139999995</v>
      </c>
      <c r="E15" s="315">
        <v>275.65987799999999</v>
      </c>
      <c r="F15" s="315">
        <v>1020.3139829999999</v>
      </c>
      <c r="G15" s="295">
        <v>1711.3275663999998</v>
      </c>
      <c r="H15" s="295">
        <v>1803.8752260142858</v>
      </c>
      <c r="I15" s="295">
        <v>988.31778044645159</v>
      </c>
      <c r="J15" s="295">
        <v>682.93502601428577</v>
      </c>
      <c r="K15" s="295">
        <v>743.58791044645159</v>
      </c>
      <c r="L15" s="304">
        <v>8.8812086248007294E-2</v>
      </c>
    </row>
    <row r="16" spans="1:12" ht="19.5" customHeight="1">
      <c r="A16" s="914"/>
      <c r="B16" s="313" t="s">
        <v>555</v>
      </c>
      <c r="C16" s="314">
        <v>27381.077297482865</v>
      </c>
      <c r="D16" s="314">
        <v>33678.091546462347</v>
      </c>
      <c r="E16" s="314">
        <v>36427.229645249441</v>
      </c>
      <c r="F16" s="314">
        <v>35789.389250178116</v>
      </c>
      <c r="G16" s="300">
        <v>116997.97561670002</v>
      </c>
      <c r="H16" s="300">
        <v>122030.11139409088</v>
      </c>
      <c r="I16" s="300">
        <v>156217.4085639781</v>
      </c>
      <c r="J16" s="300">
        <v>95837.81276432857</v>
      </c>
      <c r="K16" s="300">
        <v>102556.93565733466</v>
      </c>
      <c r="L16" s="303">
        <v>7.0109309668083153E-2</v>
      </c>
    </row>
    <row r="17" spans="1:12" ht="19.5" customHeight="1">
      <c r="A17" s="871" t="s">
        <v>556</v>
      </c>
      <c r="B17" s="871"/>
      <c r="C17" s="101">
        <v>201012.562104799</v>
      </c>
      <c r="D17" s="101">
        <v>191536.03208853339</v>
      </c>
      <c r="E17" s="101">
        <v>178209.09567542165</v>
      </c>
      <c r="F17" s="101">
        <v>156447.77317573331</v>
      </c>
      <c r="G17" s="101">
        <v>160182.70745113891</v>
      </c>
      <c r="H17" s="101">
        <v>164522.54004924672</v>
      </c>
      <c r="I17" s="101">
        <v>191575.04219503238</v>
      </c>
      <c r="J17" s="101">
        <v>131122.58156237856</v>
      </c>
      <c r="K17" s="101">
        <v>130629.26407123168</v>
      </c>
      <c r="L17" s="316">
        <v>-3.7622618870739588E-3</v>
      </c>
    </row>
    <row r="18" spans="1:12" ht="19.5" customHeight="1">
      <c r="A18" s="910" t="s">
        <v>557</v>
      </c>
      <c r="B18" s="317" t="s">
        <v>558</v>
      </c>
      <c r="C18" s="318">
        <v>0.9585232498349251</v>
      </c>
      <c r="D18" s="318">
        <v>0.96767886201908826</v>
      </c>
      <c r="E18" s="318">
        <v>1</v>
      </c>
      <c r="F18" s="318">
        <v>1</v>
      </c>
      <c r="G18" s="318">
        <v>0.97870556053492119</v>
      </c>
      <c r="H18" s="318">
        <v>0.98894929722533054</v>
      </c>
      <c r="I18" s="318">
        <v>0.98290069195819851</v>
      </c>
      <c r="J18" s="318">
        <v>0.99878330906613477</v>
      </c>
      <c r="K18" s="318">
        <v>0.9987888727950095</v>
      </c>
      <c r="L18" s="318">
        <v>5.5705064594402387E-6</v>
      </c>
    </row>
    <row r="19" spans="1:12" ht="27" customHeight="1">
      <c r="A19" s="866"/>
      <c r="B19" s="321" t="s">
        <v>559</v>
      </c>
      <c r="C19" s="322">
        <v>0.13621575194493363</v>
      </c>
      <c r="D19" s="322">
        <v>0.17583162384242865</v>
      </c>
      <c r="E19" s="322">
        <v>0.20440724143281444</v>
      </c>
      <c r="F19" s="304">
        <v>0.22876253540519825</v>
      </c>
      <c r="G19" s="304">
        <v>0.73040328433946788</v>
      </c>
      <c r="H19" s="304">
        <v>0.74172275335381688</v>
      </c>
      <c r="I19" s="304">
        <v>0.81543716119838539</v>
      </c>
      <c r="J19" s="304">
        <v>0.73090242445185483</v>
      </c>
      <c r="K19" s="304">
        <v>0.78509923780486679</v>
      </c>
      <c r="L19" s="304">
        <v>7.4150545325742057E-2</v>
      </c>
    </row>
    <row r="20" spans="1:12" ht="41.1" customHeight="1">
      <c r="A20" s="911"/>
      <c r="B20" s="319" t="s">
        <v>1197</v>
      </c>
      <c r="C20" s="320">
        <v>0.17806786898420024</v>
      </c>
      <c r="D20" s="320">
        <v>0.2220592797440798</v>
      </c>
      <c r="E20" s="320">
        <v>0.25757714939618154</v>
      </c>
      <c r="F20" s="320">
        <v>0.30031131616643958</v>
      </c>
      <c r="G20" s="320">
        <v>1</v>
      </c>
      <c r="H20" s="320">
        <v>1</v>
      </c>
      <c r="I20" s="320">
        <v>1</v>
      </c>
      <c r="J20" s="320">
        <v>1</v>
      </c>
      <c r="K20" s="320">
        <v>1</v>
      </c>
      <c r="L20" s="320">
        <v>0</v>
      </c>
    </row>
    <row r="21" spans="1:12" ht="19.5" customHeight="1">
      <c r="A21" s="910" t="s">
        <v>1060</v>
      </c>
      <c r="B21" s="97" t="s">
        <v>561</v>
      </c>
      <c r="C21" s="323">
        <v>2166.5662251252015</v>
      </c>
      <c r="D21" s="323">
        <v>1885.6818954444445</v>
      </c>
      <c r="E21" s="323">
        <v>690.5638778172314</v>
      </c>
      <c r="F21" s="312">
        <v>1587.3284768577773</v>
      </c>
      <c r="G21" s="312">
        <v>2667.7207112866663</v>
      </c>
      <c r="H21" s="312">
        <v>2496.585020303175</v>
      </c>
      <c r="I21" s="312">
        <v>1482.537315752563</v>
      </c>
      <c r="J21" s="312">
        <v>1316.4367019009524</v>
      </c>
      <c r="K21" s="312">
        <v>1156.2262763797853</v>
      </c>
      <c r="L21" s="305">
        <v>-0.12170005993438271</v>
      </c>
    </row>
    <row r="22" spans="1:12" ht="19.5" customHeight="1">
      <c r="A22" s="866"/>
      <c r="B22" s="321" t="s">
        <v>562</v>
      </c>
      <c r="C22" s="315">
        <v>0</v>
      </c>
      <c r="D22" s="315">
        <v>0</v>
      </c>
      <c r="E22" s="315">
        <v>0</v>
      </c>
      <c r="F22" s="295">
        <v>0</v>
      </c>
      <c r="G22" s="295">
        <v>121.37271819999998</v>
      </c>
      <c r="H22" s="295">
        <v>61.920070585714271</v>
      </c>
      <c r="I22" s="295">
        <v>55.715785293548336</v>
      </c>
      <c r="J22" s="295">
        <v>61.920070585714271</v>
      </c>
      <c r="K22" s="295">
        <v>55.715785293548336</v>
      </c>
      <c r="L22" s="304">
        <v>-0.10019829166017358</v>
      </c>
    </row>
    <row r="23" spans="1:12" ht="19.5" customHeight="1">
      <c r="A23" s="866"/>
      <c r="B23" s="321" t="s">
        <v>563</v>
      </c>
      <c r="C23" s="315">
        <v>0</v>
      </c>
      <c r="D23" s="315">
        <v>29.769309999999997</v>
      </c>
      <c r="E23" s="315">
        <v>286.29565259999998</v>
      </c>
      <c r="F23" s="295">
        <v>2027.4238499999997</v>
      </c>
      <c r="G23" s="295">
        <v>3048.0433462999999</v>
      </c>
      <c r="H23" s="295">
        <v>2611.1808374999996</v>
      </c>
      <c r="I23" s="295">
        <v>1710.8287870999998</v>
      </c>
      <c r="J23" s="295">
        <v>2209.5250584999999</v>
      </c>
      <c r="K23" s="295">
        <v>1710.8287870999998</v>
      </c>
      <c r="L23" s="304">
        <v>-0.22570292628342248</v>
      </c>
    </row>
    <row r="24" spans="1:12" ht="19.5" customHeight="1">
      <c r="A24" s="866"/>
      <c r="B24" s="98" t="s">
        <v>564</v>
      </c>
      <c r="C24" s="100">
        <v>2166.5662251252015</v>
      </c>
      <c r="D24" s="100">
        <v>1915.4512054444447</v>
      </c>
      <c r="E24" s="100">
        <v>976.85953041723144</v>
      </c>
      <c r="F24" s="101">
        <v>3614.752326857777</v>
      </c>
      <c r="G24" s="101">
        <v>5837.1367757866665</v>
      </c>
      <c r="H24" s="101">
        <v>5169.6859283888889</v>
      </c>
      <c r="I24" s="101">
        <v>3249.0818881461109</v>
      </c>
      <c r="J24" s="101">
        <v>3587.881830986666</v>
      </c>
      <c r="K24" s="101">
        <v>2922.7708487733335</v>
      </c>
      <c r="L24" s="316">
        <v>-0.18537705909629343</v>
      </c>
    </row>
    <row r="25" spans="1:12" ht="18.600000000000001" customHeight="1">
      <c r="A25" s="306" t="s">
        <v>1423</v>
      </c>
      <c r="B25" s="324"/>
      <c r="C25" s="325"/>
      <c r="D25" s="325"/>
      <c r="E25" s="325"/>
      <c r="F25" s="326"/>
      <c r="G25" s="326"/>
      <c r="H25" s="326"/>
      <c r="I25" s="326"/>
      <c r="J25" s="327"/>
      <c r="K25" s="327"/>
      <c r="L25" s="327"/>
    </row>
    <row r="26" spans="1:12">
      <c r="A26" s="97"/>
      <c r="B26" s="98"/>
      <c r="C26" s="100"/>
      <c r="D26" s="100"/>
      <c r="E26" s="100"/>
      <c r="F26" s="101"/>
      <c r="G26" s="101"/>
      <c r="H26" s="101"/>
      <c r="I26" s="101"/>
    </row>
    <row r="27" spans="1:12">
      <c r="A27" s="97"/>
      <c r="B27" s="98"/>
      <c r="C27" s="100"/>
      <c r="D27" s="100"/>
      <c r="E27" s="100"/>
      <c r="F27" s="101"/>
      <c r="G27" s="101"/>
      <c r="H27" s="101"/>
      <c r="I27" s="101"/>
    </row>
    <row r="28" spans="1:12" ht="15.75">
      <c r="A28" s="111" t="s">
        <v>565</v>
      </c>
      <c r="B28" s="73"/>
      <c r="C28" s="73"/>
      <c r="D28" s="73"/>
      <c r="E28" s="73"/>
      <c r="F28" s="73"/>
      <c r="G28" s="73"/>
      <c r="H28" s="73"/>
      <c r="I28" s="73"/>
    </row>
    <row r="29" spans="1:12" ht="15">
      <c r="A29" s="157"/>
      <c r="B29" s="158"/>
      <c r="C29" s="159"/>
      <c r="D29" s="159"/>
      <c r="E29" s="159"/>
      <c r="F29" s="159"/>
      <c r="G29" s="73"/>
      <c r="H29" s="73"/>
      <c r="I29" s="73"/>
    </row>
    <row r="30" spans="1:12" ht="22.5" customHeight="1">
      <c r="A30" s="308" t="s">
        <v>537</v>
      </c>
      <c r="B30" s="309" t="s">
        <v>566</v>
      </c>
      <c r="C30" s="308"/>
      <c r="D30" s="308"/>
      <c r="E30" s="308"/>
      <c r="F30" s="308"/>
      <c r="G30" s="308"/>
      <c r="H30" s="308"/>
      <c r="I30" s="308"/>
      <c r="J30" s="912" t="s">
        <v>539</v>
      </c>
      <c r="K30" s="912"/>
      <c r="L30" s="912"/>
    </row>
    <row r="31" spans="1:12" ht="30" customHeight="1">
      <c r="A31" s="332" t="s">
        <v>540</v>
      </c>
      <c r="B31" s="310" t="s">
        <v>264</v>
      </c>
      <c r="C31" s="311" t="s">
        <v>541</v>
      </c>
      <c r="D31" s="311" t="s">
        <v>542</v>
      </c>
      <c r="E31" s="311" t="s">
        <v>543</v>
      </c>
      <c r="F31" s="311" t="s">
        <v>544</v>
      </c>
      <c r="G31" s="311" t="s">
        <v>545</v>
      </c>
      <c r="H31" s="311" t="s">
        <v>21</v>
      </c>
      <c r="I31" s="311" t="s">
        <v>133</v>
      </c>
      <c r="J31" s="328" t="s">
        <v>21</v>
      </c>
      <c r="K31" s="328" t="s">
        <v>133</v>
      </c>
      <c r="L31" s="328" t="s">
        <v>546</v>
      </c>
    </row>
    <row r="32" spans="1:12" ht="19.5" customHeight="1">
      <c r="A32" s="866" t="s">
        <v>567</v>
      </c>
      <c r="B32" s="97" t="s">
        <v>568</v>
      </c>
      <c r="C32" s="312">
        <v>90.975356815176738</v>
      </c>
      <c r="D32" s="329">
        <v>92.988569741709682</v>
      </c>
      <c r="E32" s="329">
        <v>84.996491959280576</v>
      </c>
      <c r="F32" s="329">
        <v>76.797902848889635</v>
      </c>
      <c r="G32" s="329">
        <v>77.318256118479511</v>
      </c>
      <c r="H32" s="329">
        <v>81.724389184426613</v>
      </c>
      <c r="I32" s="329">
        <v>81.691071699891765</v>
      </c>
      <c r="J32" s="329">
        <v>81.175601841614309</v>
      </c>
      <c r="K32" s="329">
        <v>81.865537842665532</v>
      </c>
      <c r="L32" s="305">
        <v>8.4993025662734034E-3</v>
      </c>
    </row>
    <row r="33" spans="1:12" ht="19.5" customHeight="1">
      <c r="A33" s="866"/>
      <c r="B33" s="321" t="s">
        <v>569</v>
      </c>
      <c r="C33" s="295">
        <v>147.24562718941161</v>
      </c>
      <c r="D33" s="333">
        <v>111.01015423413418</v>
      </c>
      <c r="E33" s="333">
        <v>97.57851388696929</v>
      </c>
      <c r="F33" s="333">
        <v>91.123641029461766</v>
      </c>
      <c r="G33" s="333">
        <v>87.797736896491813</v>
      </c>
      <c r="H33" s="333">
        <v>78.531402726988304</v>
      </c>
      <c r="I33" s="333">
        <v>70.299836951959435</v>
      </c>
      <c r="J33" s="333">
        <v>102.86565831112021</v>
      </c>
      <c r="K33" s="333">
        <v>94.872721305604088</v>
      </c>
      <c r="L33" s="304">
        <v>-7.7702676838379392E-2</v>
      </c>
    </row>
    <row r="34" spans="1:12" ht="19.5" customHeight="1">
      <c r="A34" s="866"/>
      <c r="B34" s="321" t="s">
        <v>570</v>
      </c>
      <c r="C34" s="334">
        <v>4.8219119931801906</v>
      </c>
      <c r="D34" s="334">
        <v>4.3781484876688159</v>
      </c>
      <c r="E34" s="334">
        <v>3.6084534643822961</v>
      </c>
      <c r="F34" s="334">
        <v>3.3975876163002439</v>
      </c>
      <c r="G34" s="334">
        <v>5.7675584648872817</v>
      </c>
      <c r="H34" s="334">
        <v>5.3044544348107214</v>
      </c>
      <c r="I34" s="334">
        <v>5.6285110429040248</v>
      </c>
      <c r="J34" s="334">
        <v>3.0423767618313162</v>
      </c>
      <c r="K34" s="334">
        <v>2.8480847803616882</v>
      </c>
      <c r="L34" s="304">
        <v>-6.3861906883839303E-2</v>
      </c>
    </row>
    <row r="35" spans="1:12" ht="19.5" customHeight="1">
      <c r="A35" s="866"/>
      <c r="B35" s="321" t="s">
        <v>571</v>
      </c>
      <c r="C35" s="315" t="s">
        <v>1615</v>
      </c>
      <c r="D35" s="335" t="s">
        <v>1615</v>
      </c>
      <c r="E35" s="335" t="s">
        <v>1615</v>
      </c>
      <c r="F35" s="333">
        <v>75.024651529109804</v>
      </c>
      <c r="G35" s="333">
        <v>102.32741836688403</v>
      </c>
      <c r="H35" s="333">
        <v>111.5986964263008</v>
      </c>
      <c r="I35" s="333">
        <v>99.108066138353678</v>
      </c>
      <c r="J35" s="333">
        <v>134.11263871842971</v>
      </c>
      <c r="K35" s="333">
        <v>127.13279168428079</v>
      </c>
      <c r="L35" s="304">
        <v>-5.2044662612322101E-2</v>
      </c>
    </row>
    <row r="36" spans="1:12" ht="19.5" customHeight="1">
      <c r="A36" s="911"/>
      <c r="B36" s="97" t="s">
        <v>572</v>
      </c>
      <c r="C36" s="323" t="s">
        <v>1615</v>
      </c>
      <c r="D36" s="330" t="s">
        <v>1615</v>
      </c>
      <c r="E36" s="330" t="s">
        <v>1615</v>
      </c>
      <c r="F36" s="330" t="s">
        <v>1615</v>
      </c>
      <c r="G36" s="329">
        <v>6.7982302873660938</v>
      </c>
      <c r="H36" s="329">
        <v>9.5039934872156469</v>
      </c>
      <c r="I36" s="329">
        <v>11.916581863931466</v>
      </c>
      <c r="J36" s="329">
        <v>9.5039934872156469</v>
      </c>
      <c r="K36" s="329">
        <v>11.916581863931466</v>
      </c>
      <c r="L36" s="305">
        <v>0.2538499610675371</v>
      </c>
    </row>
    <row r="37" spans="1:12" ht="22.5" customHeight="1">
      <c r="A37" s="327"/>
      <c r="B37" s="327"/>
      <c r="C37" s="331"/>
      <c r="D37" s="331"/>
      <c r="E37" s="331"/>
      <c r="F37" s="331"/>
      <c r="G37" s="331"/>
      <c r="H37" s="331"/>
      <c r="I37" s="331"/>
      <c r="J37" s="327"/>
      <c r="K37" s="327"/>
      <c r="L37" s="327"/>
    </row>
    <row r="57" spans="1:12" ht="15.75">
      <c r="A57" s="111" t="s">
        <v>573</v>
      </c>
      <c r="B57" s="73"/>
      <c r="C57" s="73"/>
      <c r="D57" s="73"/>
      <c r="E57" s="73"/>
      <c r="F57" s="73"/>
      <c r="G57" s="73"/>
      <c r="H57" s="73"/>
      <c r="I57" s="73"/>
    </row>
    <row r="59" spans="1:12" ht="19.5" customHeight="1">
      <c r="A59" s="308" t="s">
        <v>574</v>
      </c>
      <c r="B59" s="309" t="s">
        <v>575</v>
      </c>
      <c r="C59" s="308"/>
      <c r="D59" s="308"/>
      <c r="E59" s="308"/>
      <c r="F59" s="308"/>
      <c r="G59" s="308"/>
      <c r="H59" s="308"/>
      <c r="I59" s="308"/>
      <c r="J59" s="912" t="s">
        <v>539</v>
      </c>
      <c r="K59" s="912"/>
      <c r="L59" s="912"/>
    </row>
    <row r="60" spans="1:12" ht="30" customHeight="1">
      <c r="A60" s="332" t="s">
        <v>540</v>
      </c>
      <c r="B60" s="310" t="s">
        <v>264</v>
      </c>
      <c r="C60" s="311" t="s">
        <v>541</v>
      </c>
      <c r="D60" s="311" t="s">
        <v>542</v>
      </c>
      <c r="E60" s="311" t="s">
        <v>543</v>
      </c>
      <c r="F60" s="311" t="s">
        <v>544</v>
      </c>
      <c r="G60" s="311" t="s">
        <v>545</v>
      </c>
      <c r="H60" s="311" t="s">
        <v>21</v>
      </c>
      <c r="I60" s="311" t="s">
        <v>133</v>
      </c>
      <c r="J60" s="328" t="s">
        <v>21</v>
      </c>
      <c r="K60" s="328" t="s">
        <v>133</v>
      </c>
      <c r="L60" s="328" t="s">
        <v>546</v>
      </c>
    </row>
    <row r="61" spans="1:12" ht="19.5" customHeight="1">
      <c r="A61" s="866" t="s">
        <v>547</v>
      </c>
      <c r="B61" s="178" t="s">
        <v>548</v>
      </c>
      <c r="C61" s="312">
        <v>29468.579035103801</v>
      </c>
      <c r="D61" s="312">
        <v>30656.310500000011</v>
      </c>
      <c r="E61" s="312">
        <v>28595.133122799038</v>
      </c>
      <c r="F61" s="312">
        <v>30857.870722222226</v>
      </c>
      <c r="G61" s="312">
        <v>34154.110888888892</v>
      </c>
      <c r="H61" s="312">
        <v>34395.867194444443</v>
      </c>
      <c r="I61" s="312">
        <v>27035.233646980345</v>
      </c>
      <c r="J61" s="312">
        <v>29178.280611111113</v>
      </c>
      <c r="K61" s="312">
        <v>23621.805110174799</v>
      </c>
      <c r="L61" s="305">
        <v>-0.19043190292783752</v>
      </c>
    </row>
    <row r="62" spans="1:12" ht="19.5" customHeight="1">
      <c r="A62" s="866"/>
      <c r="B62" s="298" t="s">
        <v>549</v>
      </c>
      <c r="C62" s="295">
        <v>1261.236315196337</v>
      </c>
      <c r="D62" s="295">
        <v>1665.7950507055555</v>
      </c>
      <c r="E62" s="295">
        <v>975.7844973986339</v>
      </c>
      <c r="F62" s="295">
        <v>997.36954076111067</v>
      </c>
      <c r="G62" s="295">
        <v>1657.7212956444455</v>
      </c>
      <c r="H62" s="295">
        <v>1235.1571089666672</v>
      </c>
      <c r="I62" s="295">
        <v>724.69769996250022</v>
      </c>
      <c r="J62" s="295">
        <v>1193.5119924944443</v>
      </c>
      <c r="K62" s="295">
        <v>699.67452808888902</v>
      </c>
      <c r="L62" s="304">
        <v>-0.41376833036543958</v>
      </c>
    </row>
    <row r="63" spans="1:12" ht="19.5" customHeight="1">
      <c r="A63" s="866"/>
      <c r="B63" s="298" t="s">
        <v>550</v>
      </c>
      <c r="C63" s="295">
        <v>98217.517172519118</v>
      </c>
      <c r="D63" s="295">
        <v>94456.676325664463</v>
      </c>
      <c r="E63" s="295">
        <v>84081.916914198897</v>
      </c>
      <c r="F63" s="295">
        <v>68586.1061163454</v>
      </c>
      <c r="G63" s="295">
        <v>0</v>
      </c>
      <c r="H63" s="295">
        <v>0</v>
      </c>
      <c r="I63" s="295">
        <v>0</v>
      </c>
      <c r="J63" s="295">
        <v>0</v>
      </c>
      <c r="K63" s="295">
        <v>0</v>
      </c>
      <c r="L63" s="304" t="s">
        <v>1615</v>
      </c>
    </row>
    <row r="64" spans="1:12" ht="28.5" customHeight="1">
      <c r="A64" s="866"/>
      <c r="B64" s="98" t="s">
        <v>551</v>
      </c>
      <c r="C64" s="100">
        <v>128947.33252281926</v>
      </c>
      <c r="D64" s="100">
        <v>126778.78187637002</v>
      </c>
      <c r="E64" s="100">
        <v>113652.83453439656</v>
      </c>
      <c r="F64" s="100">
        <v>100441.34637932874</v>
      </c>
      <c r="G64" s="101">
        <v>35811.832184533341</v>
      </c>
      <c r="H64" s="101">
        <v>35631.024303411112</v>
      </c>
      <c r="I64" s="101">
        <v>27759.931346942845</v>
      </c>
      <c r="J64" s="101">
        <v>30371.792603605558</v>
      </c>
      <c r="K64" s="101">
        <v>24321.479638263689</v>
      </c>
      <c r="L64" s="316">
        <v>-0.19920829317870459</v>
      </c>
    </row>
    <row r="65" spans="1:12" ht="19.5" customHeight="1">
      <c r="A65" s="909" t="s">
        <v>552</v>
      </c>
      <c r="B65" s="298" t="s">
        <v>553</v>
      </c>
      <c r="C65" s="315">
        <v>22063.77612038529</v>
      </c>
      <c r="D65" s="315">
        <v>28450.809247535566</v>
      </c>
      <c r="E65" s="315">
        <v>31260.281328947312</v>
      </c>
      <c r="F65" s="295">
        <v>31314.653132254574</v>
      </c>
      <c r="G65" s="295">
        <v>92275.673184700019</v>
      </c>
      <c r="H65" s="295">
        <v>91808.722651599965</v>
      </c>
      <c r="I65" s="295">
        <v>101647.7425029646</v>
      </c>
      <c r="J65" s="295">
        <v>80663.369731999992</v>
      </c>
      <c r="K65" s="295">
        <v>87299.425579432937</v>
      </c>
      <c r="L65" s="304">
        <v>8.226851753752551E-2</v>
      </c>
    </row>
    <row r="66" spans="1:12" ht="19.5" customHeight="1">
      <c r="A66" s="909"/>
      <c r="B66" s="298" t="s">
        <v>554</v>
      </c>
      <c r="C66" s="315">
        <v>246.61814709999999</v>
      </c>
      <c r="D66" s="315">
        <v>250.17114099999998</v>
      </c>
      <c r="E66" s="315">
        <v>230.6598778</v>
      </c>
      <c r="F66" s="315">
        <v>294.95652260000003</v>
      </c>
      <c r="G66" s="295">
        <v>280.19610290000003</v>
      </c>
      <c r="H66" s="295">
        <v>359.54212859999996</v>
      </c>
      <c r="I66" s="295">
        <v>322.96427133999998</v>
      </c>
      <c r="J66" s="295">
        <v>359.54212859999996</v>
      </c>
      <c r="K66" s="295">
        <v>322.96427133999998</v>
      </c>
      <c r="L66" s="304">
        <v>-0.10173455167111667</v>
      </c>
    </row>
    <row r="67" spans="1:12" ht="19.5" customHeight="1">
      <c r="A67" s="909"/>
      <c r="B67" s="313" t="s">
        <v>555</v>
      </c>
      <c r="C67" s="314">
        <v>22310.394267485288</v>
      </c>
      <c r="D67" s="314">
        <v>28700.980388535565</v>
      </c>
      <c r="E67" s="314">
        <v>31490.941206747313</v>
      </c>
      <c r="F67" s="314">
        <v>31609.609654854576</v>
      </c>
      <c r="G67" s="300">
        <v>92555.869287600013</v>
      </c>
      <c r="H67" s="300">
        <v>92168.26478019997</v>
      </c>
      <c r="I67" s="300">
        <v>101970.70677430459</v>
      </c>
      <c r="J67" s="300">
        <v>81022.911860599997</v>
      </c>
      <c r="K67" s="300">
        <v>87622.389850772932</v>
      </c>
      <c r="L67" s="303">
        <v>8.1451997202067306E-2</v>
      </c>
    </row>
    <row r="68" spans="1:12" ht="19.5" customHeight="1">
      <c r="A68" s="871" t="s">
        <v>556</v>
      </c>
      <c r="B68" s="871"/>
      <c r="C68" s="101">
        <v>151257.72679030453</v>
      </c>
      <c r="D68" s="101">
        <v>155479.76226490558</v>
      </c>
      <c r="E68" s="101">
        <v>145143.77574114388</v>
      </c>
      <c r="F68" s="101">
        <v>132050.95603418333</v>
      </c>
      <c r="G68" s="101">
        <v>128367.70147213335</v>
      </c>
      <c r="H68" s="101">
        <v>127799.28908361107</v>
      </c>
      <c r="I68" s="101">
        <v>129730.63812124744</v>
      </c>
      <c r="J68" s="101">
        <v>111394.70446420556</v>
      </c>
      <c r="K68" s="101">
        <v>111943.86948903662</v>
      </c>
      <c r="L68" s="316">
        <v>4.9299024354207965E-3</v>
      </c>
    </row>
    <row r="69" spans="1:12" ht="19.5" customHeight="1">
      <c r="A69" s="910" t="s">
        <v>557</v>
      </c>
      <c r="B69" s="317" t="s">
        <v>558</v>
      </c>
      <c r="C69" s="318">
        <v>1</v>
      </c>
      <c r="D69" s="318">
        <v>1</v>
      </c>
      <c r="E69" s="318">
        <v>1</v>
      </c>
      <c r="F69" s="318">
        <v>1</v>
      </c>
      <c r="G69" s="318">
        <v>1</v>
      </c>
      <c r="H69" s="318">
        <v>1</v>
      </c>
      <c r="I69" s="318">
        <v>1</v>
      </c>
      <c r="J69" s="318">
        <v>1</v>
      </c>
      <c r="K69" s="318">
        <v>1</v>
      </c>
      <c r="L69" s="318">
        <v>0</v>
      </c>
    </row>
    <row r="70" spans="1:12" ht="27" customHeight="1">
      <c r="A70" s="866"/>
      <c r="B70" s="321" t="s">
        <v>559</v>
      </c>
      <c r="C70" s="322">
        <v>0.14749920378226497</v>
      </c>
      <c r="D70" s="322">
        <v>0.18459624564922467</v>
      </c>
      <c r="E70" s="322">
        <v>0.21696377296198849</v>
      </c>
      <c r="F70" s="304">
        <v>0.23937433400082286</v>
      </c>
      <c r="G70" s="304">
        <v>0.72102147367414271</v>
      </c>
      <c r="H70" s="304">
        <v>0.7211954420176786</v>
      </c>
      <c r="I70" s="304">
        <v>0.78601869420392301</v>
      </c>
      <c r="J70" s="304">
        <v>0.72734976272265328</v>
      </c>
      <c r="K70" s="304">
        <v>0.78273504615055634</v>
      </c>
      <c r="L70" s="304">
        <v>7.6146698969945303E-2</v>
      </c>
    </row>
    <row r="71" spans="1:12" ht="27" customHeight="1">
      <c r="A71" s="911"/>
      <c r="B71" s="319" t="s">
        <v>560</v>
      </c>
      <c r="C71" s="320">
        <v>0.18510562409098749</v>
      </c>
      <c r="D71" s="320">
        <v>0.23304259884660791</v>
      </c>
      <c r="E71" s="320">
        <v>0.27247696144878808</v>
      </c>
      <c r="F71" s="320">
        <v>0.31547865506581241</v>
      </c>
      <c r="G71" s="320">
        <v>1</v>
      </c>
      <c r="H71" s="320">
        <v>1</v>
      </c>
      <c r="I71" s="320">
        <v>1</v>
      </c>
      <c r="J71" s="320">
        <v>1</v>
      </c>
      <c r="K71" s="320">
        <v>1</v>
      </c>
      <c r="L71" s="320">
        <v>0</v>
      </c>
    </row>
    <row r="72" spans="1:12" ht="19.5" customHeight="1">
      <c r="A72" s="866" t="s">
        <v>1060</v>
      </c>
      <c r="B72" s="97" t="s">
        <v>561</v>
      </c>
      <c r="C72" s="323">
        <v>2104.7066080785348</v>
      </c>
      <c r="D72" s="323">
        <v>1825.023161282222</v>
      </c>
      <c r="E72" s="323">
        <v>624.06367675945364</v>
      </c>
      <c r="F72" s="312">
        <v>829.5443389044442</v>
      </c>
      <c r="G72" s="312">
        <v>1169.7546211577778</v>
      </c>
      <c r="H72" s="312">
        <v>963.72496218666674</v>
      </c>
      <c r="I72" s="312">
        <v>708.96335132500008</v>
      </c>
      <c r="J72" s="312">
        <v>947.06691559777789</v>
      </c>
      <c r="K72" s="312">
        <v>698.95408257555573</v>
      </c>
      <c r="L72" s="305">
        <v>-0.26198025602617125</v>
      </c>
    </row>
    <row r="73" spans="1:12" ht="19.5" customHeight="1">
      <c r="A73" s="866"/>
      <c r="B73" s="321" t="s">
        <v>562</v>
      </c>
      <c r="C73" s="315">
        <v>0</v>
      </c>
      <c r="D73" s="315">
        <v>0</v>
      </c>
      <c r="E73" s="315">
        <v>0</v>
      </c>
      <c r="F73" s="295">
        <v>0</v>
      </c>
      <c r="G73" s="295">
        <v>0</v>
      </c>
      <c r="H73" s="295">
        <v>0</v>
      </c>
      <c r="I73" s="295">
        <v>0</v>
      </c>
      <c r="J73" s="295">
        <v>0</v>
      </c>
      <c r="K73" s="295">
        <v>0</v>
      </c>
      <c r="L73" s="304" t="s">
        <v>1615</v>
      </c>
    </row>
    <row r="74" spans="1:12" ht="19.5" customHeight="1">
      <c r="A74" s="866"/>
      <c r="B74" s="321" t="s">
        <v>563</v>
      </c>
      <c r="C74" s="315">
        <v>0</v>
      </c>
      <c r="D74" s="315">
        <v>29.769309999999997</v>
      </c>
      <c r="E74" s="315">
        <v>264.32949259999998</v>
      </c>
      <c r="F74" s="295">
        <v>244.22259000000003</v>
      </c>
      <c r="G74" s="295">
        <v>191.76510000000002</v>
      </c>
      <c r="H74" s="295">
        <v>57.238684500000005</v>
      </c>
      <c r="I74" s="295">
        <v>58.966999999999992</v>
      </c>
      <c r="J74" s="295">
        <v>57.238684500000005</v>
      </c>
      <c r="K74" s="295">
        <v>58.966999999999992</v>
      </c>
      <c r="L74" s="304">
        <v>3.0194885069379618E-2</v>
      </c>
    </row>
    <row r="75" spans="1:12" ht="19.5" customHeight="1">
      <c r="A75" s="866"/>
      <c r="B75" s="98" t="s">
        <v>564</v>
      </c>
      <c r="C75" s="100">
        <v>2104.7066080785348</v>
      </c>
      <c r="D75" s="100">
        <v>1854.7924712822221</v>
      </c>
      <c r="E75" s="100">
        <v>888.39316935945362</v>
      </c>
      <c r="F75" s="101">
        <v>1073.7669289044443</v>
      </c>
      <c r="G75" s="101">
        <v>1361.5197211577781</v>
      </c>
      <c r="H75" s="101">
        <v>1020.9636466866668</v>
      </c>
      <c r="I75" s="101">
        <v>767.93035132500006</v>
      </c>
      <c r="J75" s="101">
        <v>1004.3056000977779</v>
      </c>
      <c r="K75" s="101">
        <v>757.9210825755556</v>
      </c>
      <c r="L75" s="316">
        <v>-0.24532823226140987</v>
      </c>
    </row>
    <row r="76" spans="1:12">
      <c r="A76" s="327"/>
      <c r="B76" s="327"/>
      <c r="C76" s="331"/>
      <c r="D76" s="331"/>
      <c r="E76" s="331"/>
      <c r="F76" s="331"/>
      <c r="G76" s="331"/>
      <c r="H76" s="331"/>
      <c r="I76" s="331"/>
      <c r="J76" s="327"/>
      <c r="K76" s="327"/>
      <c r="L76" s="327"/>
    </row>
    <row r="79" spans="1:12" ht="21.95" customHeight="1">
      <c r="A79" s="308" t="s">
        <v>574</v>
      </c>
      <c r="B79" s="309" t="s">
        <v>576</v>
      </c>
      <c r="C79" s="308"/>
      <c r="D79" s="308"/>
      <c r="E79" s="308"/>
      <c r="F79" s="308"/>
      <c r="G79" s="308"/>
      <c r="H79" s="308"/>
      <c r="I79" s="308"/>
      <c r="J79" s="912" t="s">
        <v>539</v>
      </c>
      <c r="K79" s="912"/>
      <c r="L79" s="912"/>
    </row>
    <row r="80" spans="1:12" ht="30" customHeight="1">
      <c r="A80" s="332" t="s">
        <v>540</v>
      </c>
      <c r="B80" s="310" t="s">
        <v>264</v>
      </c>
      <c r="C80" s="311" t="s">
        <v>541</v>
      </c>
      <c r="D80" s="311" t="s">
        <v>542</v>
      </c>
      <c r="E80" s="311" t="s">
        <v>543</v>
      </c>
      <c r="F80" s="311" t="s">
        <v>544</v>
      </c>
      <c r="G80" s="311" t="s">
        <v>545</v>
      </c>
      <c r="H80" s="311" t="s">
        <v>21</v>
      </c>
      <c r="I80" s="311" t="s">
        <v>133</v>
      </c>
      <c r="J80" s="328" t="s">
        <v>21</v>
      </c>
      <c r="K80" s="328" t="s">
        <v>133</v>
      </c>
      <c r="L80" s="328" t="s">
        <v>546</v>
      </c>
    </row>
    <row r="81" spans="1:12" ht="19.5" customHeight="1">
      <c r="A81" s="866" t="s">
        <v>547</v>
      </c>
      <c r="B81" s="178" t="s">
        <v>548</v>
      </c>
      <c r="C81" s="312">
        <v>16381.84983333333</v>
      </c>
      <c r="D81" s="312">
        <v>7402.4342222222213</v>
      </c>
      <c r="E81" s="312">
        <v>7061.0750833333359</v>
      </c>
      <c r="F81" s="312">
        <v>4976.6327222222217</v>
      </c>
      <c r="G81" s="312">
        <v>5532.665222222221</v>
      </c>
      <c r="H81" s="312">
        <v>4452.9330277777781</v>
      </c>
      <c r="I81" s="312">
        <v>4788.3442801971332</v>
      </c>
      <c r="J81" s="312">
        <v>3661.1716666666666</v>
      </c>
      <c r="K81" s="312">
        <v>2749.4641944444452</v>
      </c>
      <c r="L81" s="305">
        <v>-0.24902068387639698</v>
      </c>
    </row>
    <row r="82" spans="1:12" ht="19.5" customHeight="1">
      <c r="A82" s="866"/>
      <c r="B82" s="298" t="s">
        <v>549</v>
      </c>
      <c r="C82" s="295">
        <v>11.215441227777777</v>
      </c>
      <c r="D82" s="295">
        <v>7.8057809944444427</v>
      </c>
      <c r="E82" s="295">
        <v>10.754384600000003</v>
      </c>
      <c r="F82" s="295">
        <v>19.064117544444446</v>
      </c>
      <c r="G82" s="295">
        <v>28.092235088888888</v>
      </c>
      <c r="H82" s="295">
        <v>100.09703975583335</v>
      </c>
      <c r="I82" s="295">
        <v>112.19569181416664</v>
      </c>
      <c r="J82" s="295">
        <v>11.579994638888889</v>
      </c>
      <c r="K82" s="295">
        <v>9.3819412277777783</v>
      </c>
      <c r="L82" s="304">
        <v>-0.18981471750681367</v>
      </c>
    </row>
    <row r="83" spans="1:12" ht="28.5" customHeight="1">
      <c r="A83" s="866"/>
      <c r="B83" s="298" t="s">
        <v>550</v>
      </c>
      <c r="C83" s="295">
        <v>24585.677513950563</v>
      </c>
      <c r="D83" s="295">
        <v>19964.680145483082</v>
      </c>
      <c r="E83" s="295">
        <v>17454.46639622391</v>
      </c>
      <c r="F83" s="295">
        <v>10807.832722855275</v>
      </c>
      <c r="G83" s="295">
        <v>0</v>
      </c>
      <c r="H83" s="295">
        <v>0</v>
      </c>
      <c r="I83" s="295">
        <v>0</v>
      </c>
      <c r="J83" s="295">
        <v>0</v>
      </c>
      <c r="K83" s="295">
        <v>0</v>
      </c>
      <c r="L83" s="304" t="s">
        <v>1615</v>
      </c>
    </row>
    <row r="84" spans="1:12" ht="28.5" customHeight="1">
      <c r="A84" s="866"/>
      <c r="B84" s="98" t="s">
        <v>551</v>
      </c>
      <c r="C84" s="100">
        <v>40978.74278851167</v>
      </c>
      <c r="D84" s="100">
        <v>27374.920148699748</v>
      </c>
      <c r="E84" s="100">
        <v>24526.295864157248</v>
      </c>
      <c r="F84" s="100">
        <v>15803.529562621941</v>
      </c>
      <c r="G84" s="101">
        <v>5560.7574573111096</v>
      </c>
      <c r="H84" s="101">
        <v>4553.0300675336111</v>
      </c>
      <c r="I84" s="101">
        <v>4900.5399720113001</v>
      </c>
      <c r="J84" s="101">
        <v>3672.7516613055554</v>
      </c>
      <c r="K84" s="101">
        <v>2758.8461356722228</v>
      </c>
      <c r="L84" s="316">
        <v>-0.24883401054904597</v>
      </c>
    </row>
    <row r="85" spans="1:12" ht="19.5" customHeight="1">
      <c r="A85" s="909" t="s">
        <v>552</v>
      </c>
      <c r="B85" s="298" t="s">
        <v>553</v>
      </c>
      <c r="C85" s="315">
        <v>4386.3676356494398</v>
      </c>
      <c r="D85" s="315">
        <v>4185.1688269169199</v>
      </c>
      <c r="E85" s="315">
        <v>4082.29268357609</v>
      </c>
      <c r="F85" s="295">
        <v>2522.8274348447248</v>
      </c>
      <c r="G85" s="295">
        <v>14129.167532500001</v>
      </c>
      <c r="H85" s="295">
        <v>19476.189425500001</v>
      </c>
      <c r="I85" s="295">
        <v>42974.385540694595</v>
      </c>
      <c r="J85" s="295">
        <v>9271.6949380999995</v>
      </c>
      <c r="K85" s="295">
        <v>9627.7539094408894</v>
      </c>
      <c r="L85" s="304">
        <v>3.8402791907846678E-2</v>
      </c>
    </row>
    <row r="86" spans="1:12" ht="19.5" customHeight="1">
      <c r="A86" s="909"/>
      <c r="B86" s="298" t="s">
        <v>554</v>
      </c>
      <c r="C86" s="315">
        <v>45.00000039999999</v>
      </c>
      <c r="D86" s="315">
        <v>45.00000039999999</v>
      </c>
      <c r="E86" s="315">
        <v>45.000000200000002</v>
      </c>
      <c r="F86" s="315">
        <v>716.70980039999984</v>
      </c>
      <c r="G86" s="295">
        <v>932.50029039999993</v>
      </c>
      <c r="H86" s="295">
        <v>989.27669999999978</v>
      </c>
      <c r="I86" s="295">
        <v>110.35327000000001</v>
      </c>
      <c r="J86" s="295" t="s">
        <v>1615</v>
      </c>
      <c r="K86" s="295" t="s">
        <v>1615</v>
      </c>
      <c r="L86" s="304" t="s">
        <v>1615</v>
      </c>
    </row>
    <row r="87" spans="1:12" ht="19.5" customHeight="1">
      <c r="A87" s="909"/>
      <c r="B87" s="313" t="s">
        <v>555</v>
      </c>
      <c r="C87" s="314">
        <v>4431.3676360494401</v>
      </c>
      <c r="D87" s="314">
        <v>4230.1688273169202</v>
      </c>
      <c r="E87" s="314">
        <v>4127.2926837760897</v>
      </c>
      <c r="F87" s="314">
        <v>3239.5372352447248</v>
      </c>
      <c r="G87" s="300">
        <v>15061.667822900001</v>
      </c>
      <c r="H87" s="300">
        <v>20465.466125499999</v>
      </c>
      <c r="I87" s="300">
        <v>43084.738810694595</v>
      </c>
      <c r="J87" s="300">
        <v>9271.6949380999995</v>
      </c>
      <c r="K87" s="300">
        <v>9627.7539094408894</v>
      </c>
      <c r="L87" s="303">
        <v>3.8402791907846678E-2</v>
      </c>
    </row>
    <row r="88" spans="1:12" ht="19.5" customHeight="1">
      <c r="A88" s="871" t="s">
        <v>556</v>
      </c>
      <c r="B88" s="871"/>
      <c r="C88" s="101">
        <v>45410.110424561113</v>
      </c>
      <c r="D88" s="101">
        <v>31605.088976016668</v>
      </c>
      <c r="E88" s="101">
        <v>28653.588547933337</v>
      </c>
      <c r="F88" s="101">
        <v>19043.066797866668</v>
      </c>
      <c r="G88" s="101">
        <v>20622.425280211111</v>
      </c>
      <c r="H88" s="101">
        <v>25018.49619303361</v>
      </c>
      <c r="I88" s="101">
        <v>47985.278782705893</v>
      </c>
      <c r="J88" s="101">
        <v>12944.446599405555</v>
      </c>
      <c r="K88" s="101">
        <v>12386.600045113111</v>
      </c>
      <c r="L88" s="316">
        <v>-4.3095434788078313E-2</v>
      </c>
    </row>
    <row r="89" spans="1:12" ht="19.5" customHeight="1">
      <c r="A89" s="910" t="s">
        <v>557</v>
      </c>
      <c r="B89" s="317" t="s">
        <v>558</v>
      </c>
      <c r="C89" s="318">
        <v>1</v>
      </c>
      <c r="D89" s="318">
        <v>1</v>
      </c>
      <c r="E89" s="318">
        <v>1</v>
      </c>
      <c r="F89" s="318">
        <v>1</v>
      </c>
      <c r="G89" s="318">
        <v>1</v>
      </c>
      <c r="H89" s="318">
        <v>0.99954427764657694</v>
      </c>
      <c r="I89" s="318">
        <v>0.99914954190078353</v>
      </c>
      <c r="J89" s="318">
        <v>1</v>
      </c>
      <c r="K89" s="318">
        <v>1</v>
      </c>
      <c r="L89" s="318">
        <v>0</v>
      </c>
    </row>
    <row r="90" spans="1:12" ht="27" customHeight="1">
      <c r="A90" s="866"/>
      <c r="B90" s="321" t="s">
        <v>559</v>
      </c>
      <c r="C90" s="322">
        <v>9.7585484699738406E-2</v>
      </c>
      <c r="D90" s="322">
        <v>0.13384454732992393</v>
      </c>
      <c r="E90" s="322">
        <v>0.1440410396370326</v>
      </c>
      <c r="F90" s="304">
        <v>0.1701163614889824</v>
      </c>
      <c r="G90" s="304">
        <v>0.73035385597216307</v>
      </c>
      <c r="H90" s="304">
        <v>0.81801343964065276</v>
      </c>
      <c r="I90" s="304">
        <v>0.89787409604927682</v>
      </c>
      <c r="J90" s="304">
        <v>0.71626815923716514</v>
      </c>
      <c r="K90" s="304">
        <v>0.77727171898468861</v>
      </c>
      <c r="L90" s="304">
        <v>8.5168604747826615E-2</v>
      </c>
    </row>
    <row r="91" spans="1:12" ht="27" customHeight="1">
      <c r="A91" s="911"/>
      <c r="B91" s="319" t="s">
        <v>560</v>
      </c>
      <c r="C91" s="320">
        <v>0.1527160196064774</v>
      </c>
      <c r="D91" s="320">
        <v>0.17483757935718061</v>
      </c>
      <c r="E91" s="320">
        <v>0.1912398645762331</v>
      </c>
      <c r="F91" s="320">
        <v>0.23061521444281044</v>
      </c>
      <c r="G91" s="320">
        <v>1</v>
      </c>
      <c r="H91" s="320">
        <v>1</v>
      </c>
      <c r="I91" s="320">
        <v>1</v>
      </c>
      <c r="J91" s="320">
        <v>1</v>
      </c>
      <c r="K91" s="320">
        <v>1</v>
      </c>
      <c r="L91" s="320">
        <v>0</v>
      </c>
    </row>
    <row r="92" spans="1:12" ht="19.5" customHeight="1">
      <c r="A92" s="866" t="s">
        <v>1060</v>
      </c>
      <c r="B92" s="97" t="s">
        <v>561</v>
      </c>
      <c r="C92" s="323">
        <v>49.4861768911111</v>
      </c>
      <c r="D92" s="323">
        <v>48.122312797777766</v>
      </c>
      <c r="E92" s="323">
        <v>49.301754040000006</v>
      </c>
      <c r="F92" s="312">
        <v>724.33544741777757</v>
      </c>
      <c r="G92" s="312">
        <v>943.73718443555549</v>
      </c>
      <c r="H92" s="312">
        <v>1029.3177692399997</v>
      </c>
      <c r="I92" s="312">
        <v>155.23648450222225</v>
      </c>
      <c r="J92" s="312">
        <v>4.6319978555555563</v>
      </c>
      <c r="K92" s="312">
        <v>3.7527764911111117</v>
      </c>
      <c r="L92" s="305">
        <v>-0.18981471750681367</v>
      </c>
    </row>
    <row r="93" spans="1:12" ht="19.5" customHeight="1">
      <c r="A93" s="866"/>
      <c r="B93" s="321" t="s">
        <v>562</v>
      </c>
      <c r="C93" s="315">
        <v>0</v>
      </c>
      <c r="D93" s="315">
        <v>0</v>
      </c>
      <c r="E93" s="315">
        <v>0</v>
      </c>
      <c r="F93" s="295">
        <v>0</v>
      </c>
      <c r="G93" s="295">
        <v>0</v>
      </c>
      <c r="H93" s="295">
        <v>0</v>
      </c>
      <c r="I93" s="295">
        <v>0</v>
      </c>
      <c r="J93" s="295">
        <v>0</v>
      </c>
      <c r="K93" s="295">
        <v>0</v>
      </c>
      <c r="L93" s="304" t="s">
        <v>1615</v>
      </c>
    </row>
    <row r="94" spans="1:12" ht="19.5" customHeight="1">
      <c r="A94" s="866"/>
      <c r="B94" s="321" t="s">
        <v>563</v>
      </c>
      <c r="C94" s="315">
        <v>0</v>
      </c>
      <c r="D94" s="315">
        <v>0</v>
      </c>
      <c r="E94" s="315">
        <v>21.966159999999999</v>
      </c>
      <c r="F94" s="295">
        <v>1775.8024899999996</v>
      </c>
      <c r="G94" s="295">
        <v>1868.59539</v>
      </c>
      <c r="H94" s="295">
        <v>1563.4287300000001</v>
      </c>
      <c r="I94" s="295">
        <v>1007.5740199999999</v>
      </c>
      <c r="J94" s="295">
        <v>1161.7729509999999</v>
      </c>
      <c r="K94" s="295">
        <v>1007.5740199999999</v>
      </c>
      <c r="L94" s="304">
        <v>-0.13272725179844547</v>
      </c>
    </row>
    <row r="95" spans="1:12" ht="19.5" customHeight="1">
      <c r="A95" s="866"/>
      <c r="B95" s="98" t="s">
        <v>564</v>
      </c>
      <c r="C95" s="100">
        <v>49.486176891111107</v>
      </c>
      <c r="D95" s="100">
        <v>48.122312797777774</v>
      </c>
      <c r="E95" s="100">
        <v>71.267914040000008</v>
      </c>
      <c r="F95" s="101">
        <v>2500.1379374177768</v>
      </c>
      <c r="G95" s="101">
        <v>2812.3325744355552</v>
      </c>
      <c r="H95" s="101">
        <v>2592.7464992399996</v>
      </c>
      <c r="I95" s="101">
        <v>1162.8105045022221</v>
      </c>
      <c r="J95" s="101">
        <v>1166.4049488555554</v>
      </c>
      <c r="K95" s="101">
        <v>1011.3267964911111</v>
      </c>
      <c r="L95" s="316">
        <v>-0.13295395609955429</v>
      </c>
    </row>
    <row r="96" spans="1:12">
      <c r="A96" s="327"/>
      <c r="B96" s="327"/>
      <c r="C96" s="331"/>
      <c r="D96" s="331"/>
      <c r="E96" s="331"/>
      <c r="F96" s="331"/>
      <c r="G96" s="331"/>
      <c r="H96" s="331"/>
      <c r="I96" s="331"/>
      <c r="J96" s="327"/>
      <c r="K96" s="327"/>
      <c r="L96" s="327"/>
    </row>
    <row r="99" spans="1:12" ht="19.5" customHeight="1">
      <c r="A99" s="308" t="s">
        <v>574</v>
      </c>
      <c r="B99" s="309" t="s">
        <v>577</v>
      </c>
      <c r="C99" s="308"/>
      <c r="D99" s="308"/>
      <c r="E99" s="308"/>
      <c r="F99" s="308"/>
      <c r="G99" s="308"/>
      <c r="H99" s="308"/>
      <c r="I99" s="308"/>
      <c r="J99" s="912" t="s">
        <v>539</v>
      </c>
      <c r="K99" s="912"/>
      <c r="L99" s="912"/>
    </row>
    <row r="100" spans="1:12" ht="30" customHeight="1">
      <c r="A100" s="332" t="s">
        <v>540</v>
      </c>
      <c r="B100" s="310" t="s">
        <v>264</v>
      </c>
      <c r="C100" s="311" t="s">
        <v>541</v>
      </c>
      <c r="D100" s="311" t="s">
        <v>542</v>
      </c>
      <c r="E100" s="311" t="s">
        <v>543</v>
      </c>
      <c r="F100" s="311" t="s">
        <v>544</v>
      </c>
      <c r="G100" s="311" t="s">
        <v>545</v>
      </c>
      <c r="H100" s="311" t="s">
        <v>21</v>
      </c>
      <c r="I100" s="311" t="s">
        <v>133</v>
      </c>
      <c r="J100" s="328" t="s">
        <v>21</v>
      </c>
      <c r="K100" s="328" t="s">
        <v>133</v>
      </c>
      <c r="L100" s="328" t="s">
        <v>546</v>
      </c>
    </row>
    <row r="101" spans="1:12" ht="19.5" customHeight="1">
      <c r="A101" s="866" t="s">
        <v>547</v>
      </c>
      <c r="B101" s="178" t="s">
        <v>548</v>
      </c>
      <c r="C101" s="312">
        <v>91.100444444444435</v>
      </c>
      <c r="D101" s="312">
        <v>109.72824999999999</v>
      </c>
      <c r="E101" s="312">
        <v>100.75450000000001</v>
      </c>
      <c r="F101" s="312">
        <v>160.40883333333332</v>
      </c>
      <c r="G101" s="312">
        <v>1038.3655000000001</v>
      </c>
      <c r="H101" s="312">
        <v>1101.5082500000001</v>
      </c>
      <c r="I101" s="312">
        <v>801.60798783068776</v>
      </c>
      <c r="J101" s="312">
        <v>51.210999999999999</v>
      </c>
      <c r="K101" s="312">
        <v>53.914999999999999</v>
      </c>
      <c r="L101" s="305">
        <v>5.280115600164037E-2</v>
      </c>
    </row>
    <row r="102" spans="1:12" ht="19.5" customHeight="1">
      <c r="A102" s="866"/>
      <c r="B102" s="298" t="s">
        <v>549</v>
      </c>
      <c r="C102" s="295">
        <v>30.933600388888891</v>
      </c>
      <c r="D102" s="295">
        <v>31.341053411111108</v>
      </c>
      <c r="E102" s="295">
        <v>42.996117544444445</v>
      </c>
      <c r="F102" s="295">
        <v>61.148825827777777</v>
      </c>
      <c r="G102" s="295">
        <v>112.12443937777778</v>
      </c>
      <c r="H102" s="295">
        <v>92.790115400000019</v>
      </c>
      <c r="I102" s="295">
        <v>87.64076978611115</v>
      </c>
      <c r="J102" s="295">
        <v>74.937614327777766</v>
      </c>
      <c r="K102" s="295">
        <v>64.397670955555569</v>
      </c>
      <c r="L102" s="304">
        <v>-0.14064957187081506</v>
      </c>
    </row>
    <row r="103" spans="1:12" ht="32.450000000000003" customHeight="1">
      <c r="A103" s="866"/>
      <c r="B103" s="298" t="s">
        <v>550</v>
      </c>
      <c r="C103" s="295">
        <v>2953.3537291274802</v>
      </c>
      <c r="D103" s="295">
        <v>2880.7840322454203</v>
      </c>
      <c r="E103" s="295">
        <v>2731.3033535761951</v>
      </c>
      <c r="F103" s="295">
        <v>2857.5820590272247</v>
      </c>
      <c r="G103" s="295">
        <v>0</v>
      </c>
      <c r="H103" s="295">
        <v>0</v>
      </c>
      <c r="I103" s="295">
        <v>0</v>
      </c>
      <c r="J103" s="295">
        <v>0</v>
      </c>
      <c r="K103" s="295">
        <v>0</v>
      </c>
      <c r="L103" s="304" t="s">
        <v>1615</v>
      </c>
    </row>
    <row r="104" spans="1:12" ht="28.5" customHeight="1">
      <c r="A104" s="866"/>
      <c r="B104" s="98" t="s">
        <v>551</v>
      </c>
      <c r="C104" s="100">
        <v>3075.3877739608133</v>
      </c>
      <c r="D104" s="100">
        <v>3021.8533356565313</v>
      </c>
      <c r="E104" s="100">
        <v>2875.0539711206397</v>
      </c>
      <c r="F104" s="100">
        <v>3079.1397181883358</v>
      </c>
      <c r="G104" s="101">
        <v>1150.4899393777778</v>
      </c>
      <c r="H104" s="101">
        <v>1194.2983654000002</v>
      </c>
      <c r="I104" s="101">
        <v>889.24875761679891</v>
      </c>
      <c r="J104" s="101">
        <v>126.14861432777776</v>
      </c>
      <c r="K104" s="101">
        <v>118.31267095555557</v>
      </c>
      <c r="L104" s="316">
        <v>-6.2116761361022177E-2</v>
      </c>
    </row>
    <row r="105" spans="1:12" ht="19.5" customHeight="1">
      <c r="A105" s="909" t="s">
        <v>552</v>
      </c>
      <c r="B105" s="298" t="s">
        <v>553</v>
      </c>
      <c r="C105" s="315">
        <v>526.91227267251998</v>
      </c>
      <c r="D105" s="315">
        <v>603.89485035457983</v>
      </c>
      <c r="E105" s="315">
        <v>638.80381352380505</v>
      </c>
      <c r="F105" s="295">
        <v>667.03349327277488</v>
      </c>
      <c r="G105" s="295">
        <v>6514.8686542000005</v>
      </c>
      <c r="H105" s="295">
        <v>6212.3667629766533</v>
      </c>
      <c r="I105" s="295">
        <v>7113.8242064864153</v>
      </c>
      <c r="J105" s="295">
        <v>3475.5703646142865</v>
      </c>
      <c r="K105" s="295">
        <v>3188.5219936444769</v>
      </c>
      <c r="L105" s="304">
        <v>-8.2590291910739633E-2</v>
      </c>
    </row>
    <row r="106" spans="1:12" ht="19.5" customHeight="1">
      <c r="A106" s="909"/>
      <c r="B106" s="298" t="s">
        <v>554</v>
      </c>
      <c r="C106" s="315">
        <v>0</v>
      </c>
      <c r="D106" s="315">
        <v>0</v>
      </c>
      <c r="E106" s="315">
        <v>0</v>
      </c>
      <c r="F106" s="315">
        <v>0</v>
      </c>
      <c r="G106" s="295">
        <v>299.47869309999999</v>
      </c>
      <c r="H106" s="295">
        <v>249.36354741428573</v>
      </c>
      <c r="I106" s="295">
        <v>353.17928910645168</v>
      </c>
      <c r="J106" s="295">
        <v>117.70004741428572</v>
      </c>
      <c r="K106" s="295">
        <v>218.80268910645165</v>
      </c>
      <c r="L106" s="304">
        <v>0.85898556468971066</v>
      </c>
    </row>
    <row r="107" spans="1:12" ht="19.5" customHeight="1">
      <c r="A107" s="909"/>
      <c r="B107" s="313" t="s">
        <v>555</v>
      </c>
      <c r="C107" s="314">
        <v>526.91227267251998</v>
      </c>
      <c r="D107" s="314">
        <v>603.89485035457983</v>
      </c>
      <c r="E107" s="314">
        <v>638.80381352380505</v>
      </c>
      <c r="F107" s="314">
        <v>667.03349327277488</v>
      </c>
      <c r="G107" s="300">
        <v>6814.3473473000004</v>
      </c>
      <c r="H107" s="300">
        <v>6461.7303103909389</v>
      </c>
      <c r="I107" s="300">
        <v>7467.0034955928668</v>
      </c>
      <c r="J107" s="300">
        <v>3593.2704120285721</v>
      </c>
      <c r="K107" s="300">
        <v>3407.3246827509283</v>
      </c>
      <c r="L107" s="303">
        <v>-5.1748326164149927E-2</v>
      </c>
    </row>
    <row r="108" spans="1:12" ht="19.5" customHeight="1">
      <c r="A108" s="871" t="s">
        <v>556</v>
      </c>
      <c r="B108" s="871"/>
      <c r="C108" s="101">
        <v>3602.3000466333333</v>
      </c>
      <c r="D108" s="101">
        <v>3625.7481860111111</v>
      </c>
      <c r="E108" s="101">
        <v>3513.857784644445</v>
      </c>
      <c r="F108" s="101">
        <v>3746.1732114611104</v>
      </c>
      <c r="G108" s="101">
        <v>7964.8372866777781</v>
      </c>
      <c r="H108" s="101">
        <v>7656.0286757909389</v>
      </c>
      <c r="I108" s="101">
        <v>8356.2522532096664</v>
      </c>
      <c r="J108" s="101">
        <v>3719.4190263563501</v>
      </c>
      <c r="K108" s="101">
        <v>3525.6373537064837</v>
      </c>
      <c r="L108" s="316">
        <v>-5.2099984238586972E-2</v>
      </c>
    </row>
    <row r="109" spans="1:12" ht="19.5" customHeight="1">
      <c r="A109" s="910" t="s">
        <v>557</v>
      </c>
      <c r="B109" s="317" t="s">
        <v>558</v>
      </c>
      <c r="C109" s="318">
        <v>0.86363799390902285</v>
      </c>
      <c r="D109" s="318">
        <v>0.89875044377450986</v>
      </c>
      <c r="E109" s="318">
        <v>1</v>
      </c>
      <c r="F109" s="318">
        <v>1</v>
      </c>
      <c r="G109" s="318">
        <v>0.95044039142848968</v>
      </c>
      <c r="H109" s="318">
        <v>0.97674886765191871</v>
      </c>
      <c r="I109" s="318">
        <v>0.95941181065864267</v>
      </c>
      <c r="J109" s="318">
        <v>1</v>
      </c>
      <c r="K109" s="318">
        <v>1</v>
      </c>
      <c r="L109" s="318">
        <v>0</v>
      </c>
    </row>
    <row r="110" spans="1:12" ht="27" customHeight="1">
      <c r="A110" s="866"/>
      <c r="B110" s="321" t="s">
        <v>559</v>
      </c>
      <c r="C110" s="322">
        <v>0.14627106733237447</v>
      </c>
      <c r="D110" s="322">
        <v>0.166557306071208</v>
      </c>
      <c r="E110" s="322">
        <v>0.18179557986534831</v>
      </c>
      <c r="F110" s="304">
        <v>0.17805730157699076</v>
      </c>
      <c r="G110" s="304">
        <v>0.85555386783580356</v>
      </c>
      <c r="H110" s="304">
        <v>0.84400549998245433</v>
      </c>
      <c r="I110" s="304">
        <v>0.89358282509060971</v>
      </c>
      <c r="J110" s="304">
        <v>0.96608378528101557</v>
      </c>
      <c r="K110" s="304">
        <v>0.96644218928779668</v>
      </c>
      <c r="L110" s="304">
        <v>3.7098646332922591E-4</v>
      </c>
    </row>
    <row r="111" spans="1:12" ht="27" customHeight="1">
      <c r="A111" s="911"/>
      <c r="B111" s="319" t="s">
        <v>560</v>
      </c>
      <c r="C111" s="320">
        <v>0.15139999999999998</v>
      </c>
      <c r="D111" s="320">
        <v>0.17329999999999995</v>
      </c>
      <c r="E111" s="320">
        <v>0.18955000000000002</v>
      </c>
      <c r="F111" s="320">
        <v>0.18924999999999997</v>
      </c>
      <c r="G111" s="320">
        <v>1</v>
      </c>
      <c r="H111" s="320">
        <v>1</v>
      </c>
      <c r="I111" s="320">
        <v>1</v>
      </c>
      <c r="J111" s="320">
        <v>1</v>
      </c>
      <c r="K111" s="320">
        <v>1</v>
      </c>
      <c r="L111" s="320">
        <v>0</v>
      </c>
    </row>
    <row r="112" spans="1:12" ht="19.5" customHeight="1">
      <c r="A112" s="866" t="s">
        <v>1060</v>
      </c>
      <c r="B112" s="97" t="s">
        <v>561</v>
      </c>
      <c r="C112" s="323">
        <v>12.373440155555558</v>
      </c>
      <c r="D112" s="323">
        <v>12.536421364444442</v>
      </c>
      <c r="E112" s="323">
        <v>17.198447017777781</v>
      </c>
      <c r="F112" s="312">
        <v>24.459530331111111</v>
      </c>
      <c r="G112" s="312">
        <v>344.3284688511111</v>
      </c>
      <c r="H112" s="312">
        <v>286.47959357428573</v>
      </c>
      <c r="I112" s="312">
        <v>388.23559702089608</v>
      </c>
      <c r="J112" s="312">
        <v>147.67509314539683</v>
      </c>
      <c r="K112" s="312">
        <v>244.56175748867386</v>
      </c>
      <c r="L112" s="305">
        <v>0.65607992708618168</v>
      </c>
    </row>
    <row r="113" spans="1:12" ht="19.5" customHeight="1">
      <c r="A113" s="866"/>
      <c r="B113" s="321" t="s">
        <v>562</v>
      </c>
      <c r="C113" s="315">
        <v>0</v>
      </c>
      <c r="D113" s="315">
        <v>0</v>
      </c>
      <c r="E113" s="315">
        <v>0</v>
      </c>
      <c r="F113" s="295">
        <v>0</v>
      </c>
      <c r="G113" s="295">
        <v>121.37271819999998</v>
      </c>
      <c r="H113" s="295">
        <v>61.920070585714271</v>
      </c>
      <c r="I113" s="295">
        <v>55.715785293548336</v>
      </c>
      <c r="J113" s="295">
        <v>61.920070585714271</v>
      </c>
      <c r="K113" s="295">
        <v>55.715785293548336</v>
      </c>
      <c r="L113" s="304">
        <v>-0.10019829166017358</v>
      </c>
    </row>
    <row r="114" spans="1:12" ht="19.5" customHeight="1">
      <c r="A114" s="866"/>
      <c r="B114" s="321" t="s">
        <v>563</v>
      </c>
      <c r="C114" s="315">
        <v>0</v>
      </c>
      <c r="D114" s="315">
        <v>0</v>
      </c>
      <c r="E114" s="315">
        <v>0</v>
      </c>
      <c r="F114" s="295">
        <v>7.398769999999999</v>
      </c>
      <c r="G114" s="295">
        <v>987.6828562999998</v>
      </c>
      <c r="H114" s="295">
        <v>990.55082299999992</v>
      </c>
      <c r="I114" s="295">
        <v>644.30918709999992</v>
      </c>
      <c r="J114" s="295">
        <v>990.55082299999992</v>
      </c>
      <c r="K114" s="295">
        <v>644.30918709999992</v>
      </c>
      <c r="L114" s="304">
        <v>-0.34954454416722036</v>
      </c>
    </row>
    <row r="115" spans="1:12" ht="19.5" customHeight="1">
      <c r="A115" s="866"/>
      <c r="B115" s="98" t="s">
        <v>564</v>
      </c>
      <c r="C115" s="100">
        <v>12.373440155555558</v>
      </c>
      <c r="D115" s="100">
        <v>12.536421364444442</v>
      </c>
      <c r="E115" s="100">
        <v>17.198447017777781</v>
      </c>
      <c r="F115" s="101">
        <v>31.85830033111111</v>
      </c>
      <c r="G115" s="101">
        <v>1453.3840433511111</v>
      </c>
      <c r="H115" s="101">
        <v>1338.9504871600002</v>
      </c>
      <c r="I115" s="101">
        <v>1088.2605694144443</v>
      </c>
      <c r="J115" s="101">
        <v>1200.1459867311112</v>
      </c>
      <c r="K115" s="101">
        <v>944.58672988222202</v>
      </c>
      <c r="L115" s="316">
        <v>-0.21294014201136213</v>
      </c>
    </row>
    <row r="116" spans="1:12">
      <c r="A116" s="327"/>
      <c r="B116" s="327"/>
      <c r="C116" s="331"/>
      <c r="D116" s="331"/>
      <c r="E116" s="331"/>
      <c r="F116" s="331"/>
      <c r="G116" s="331"/>
      <c r="H116" s="331"/>
      <c r="I116" s="331"/>
      <c r="J116" s="327"/>
      <c r="K116" s="327"/>
      <c r="L116" s="327"/>
    </row>
    <row r="118" spans="1:12" ht="19.5" customHeight="1">
      <c r="A118" s="308" t="s">
        <v>574</v>
      </c>
      <c r="B118" s="309" t="s">
        <v>578</v>
      </c>
      <c r="C118" s="308"/>
      <c r="D118" s="308"/>
      <c r="E118" s="308"/>
      <c r="F118" s="308"/>
      <c r="G118" s="308"/>
      <c r="H118" s="308"/>
      <c r="I118" s="308"/>
      <c r="J118" s="912" t="s">
        <v>539</v>
      </c>
      <c r="K118" s="912"/>
      <c r="L118" s="912"/>
    </row>
    <row r="119" spans="1:12" ht="30" customHeight="1">
      <c r="A119" s="332" t="s">
        <v>540</v>
      </c>
      <c r="B119" s="310" t="s">
        <v>264</v>
      </c>
      <c r="C119" s="311" t="s">
        <v>541</v>
      </c>
      <c r="D119" s="311" t="s">
        <v>542</v>
      </c>
      <c r="E119" s="311" t="s">
        <v>543</v>
      </c>
      <c r="F119" s="311" t="s">
        <v>544</v>
      </c>
      <c r="G119" s="311" t="s">
        <v>545</v>
      </c>
      <c r="H119" s="311" t="s">
        <v>21</v>
      </c>
      <c r="I119" s="311" t="s">
        <v>133</v>
      </c>
      <c r="J119" s="328" t="s">
        <v>21</v>
      </c>
      <c r="K119" s="328" t="s">
        <v>133</v>
      </c>
      <c r="L119" s="328" t="s">
        <v>546</v>
      </c>
    </row>
    <row r="120" spans="1:12" ht="19.5" customHeight="1">
      <c r="A120" s="866" t="s">
        <v>547</v>
      </c>
      <c r="B120" s="178" t="s">
        <v>548</v>
      </c>
      <c r="C120" s="312"/>
      <c r="D120" s="312"/>
      <c r="E120" s="312"/>
      <c r="F120" s="312">
        <v>200.13011111111109</v>
      </c>
      <c r="G120" s="312">
        <v>634.78236111111096</v>
      </c>
      <c r="H120" s="312">
        <v>1085.6513055555554</v>
      </c>
      <c r="I120" s="312">
        <v>1737.2112222222222</v>
      </c>
      <c r="J120" s="312">
        <v>1085.6513055555554</v>
      </c>
      <c r="K120" s="312">
        <v>855.84819444444429</v>
      </c>
      <c r="L120" s="305">
        <v>-0.21167303897222778</v>
      </c>
    </row>
    <row r="121" spans="1:12" ht="19.5" customHeight="1">
      <c r="A121" s="866"/>
      <c r="B121" s="298" t="s">
        <v>549</v>
      </c>
      <c r="C121" s="295"/>
      <c r="D121" s="295"/>
      <c r="E121" s="295"/>
      <c r="F121" s="295">
        <v>0.85375051111111122</v>
      </c>
      <c r="G121" s="295">
        <v>26.869892105555561</v>
      </c>
      <c r="H121" s="295">
        <v>28.424613255555563</v>
      </c>
      <c r="I121" s="295">
        <v>70.70233226111111</v>
      </c>
      <c r="J121" s="295">
        <v>28.424613255555563</v>
      </c>
      <c r="K121" s="295">
        <v>17.841774561111112</v>
      </c>
      <c r="L121" s="304">
        <v>-0.3723124954875523</v>
      </c>
    </row>
    <row r="122" spans="1:12" ht="19.5" customHeight="1">
      <c r="A122" s="866"/>
      <c r="B122" s="298" t="s">
        <v>550</v>
      </c>
      <c r="C122" s="295"/>
      <c r="D122" s="295"/>
      <c r="E122" s="295"/>
      <c r="F122" s="295">
        <v>481.05755654467504</v>
      </c>
      <c r="G122" s="295">
        <v>0</v>
      </c>
      <c r="H122" s="295">
        <v>0</v>
      </c>
      <c r="I122" s="295">
        <v>0</v>
      </c>
      <c r="J122" s="295">
        <v>0</v>
      </c>
      <c r="K122" s="295">
        <v>0</v>
      </c>
      <c r="L122" s="304" t="s">
        <v>1615</v>
      </c>
    </row>
    <row r="123" spans="1:12" ht="28.5" customHeight="1">
      <c r="A123" s="866"/>
      <c r="B123" s="98" t="s">
        <v>551</v>
      </c>
      <c r="C123" s="100"/>
      <c r="D123" s="100"/>
      <c r="E123" s="100"/>
      <c r="F123" s="100">
        <v>682.0414181668973</v>
      </c>
      <c r="G123" s="101">
        <v>661.65225321666651</v>
      </c>
      <c r="H123" s="101">
        <v>1114.075918811111</v>
      </c>
      <c r="I123" s="101">
        <v>1807.9135544833334</v>
      </c>
      <c r="J123" s="101">
        <v>1114.075918811111</v>
      </c>
      <c r="K123" s="101">
        <v>873.68996900555544</v>
      </c>
      <c r="L123" s="316">
        <v>-0.21577160563894426</v>
      </c>
    </row>
    <row r="124" spans="1:12" ht="19.5" customHeight="1">
      <c r="A124" s="909" t="s">
        <v>552</v>
      </c>
      <c r="B124" s="298" t="s">
        <v>553</v>
      </c>
      <c r="C124" s="315"/>
      <c r="D124" s="315"/>
      <c r="E124" s="315"/>
      <c r="F124" s="295">
        <v>112.29126435532498</v>
      </c>
      <c r="G124" s="295">
        <v>1297.1751228999999</v>
      </c>
      <c r="H124" s="295">
        <v>1523.3663067999998</v>
      </c>
      <c r="I124" s="295">
        <v>2528.9197146827955</v>
      </c>
      <c r="J124" s="295">
        <v>1458.8866289999999</v>
      </c>
      <c r="K124" s="295">
        <v>1358.4362071666667</v>
      </c>
      <c r="L124" s="304">
        <v>-6.8854165797781919E-2</v>
      </c>
    </row>
    <row r="125" spans="1:12" ht="19.5" customHeight="1">
      <c r="A125" s="909"/>
      <c r="B125" s="298" t="s">
        <v>554</v>
      </c>
      <c r="C125" s="315"/>
      <c r="D125" s="315"/>
      <c r="E125" s="315"/>
      <c r="F125" s="315">
        <v>8.6476600000000001</v>
      </c>
      <c r="G125" s="295">
        <v>199.15248</v>
      </c>
      <c r="H125" s="295">
        <v>205.69285000000002</v>
      </c>
      <c r="I125" s="295">
        <v>201.82094999999993</v>
      </c>
      <c r="J125" s="295">
        <v>205.69285000000002</v>
      </c>
      <c r="K125" s="295">
        <v>201.82094999999993</v>
      </c>
      <c r="L125" s="304">
        <v>-1.8823697566542008E-2</v>
      </c>
    </row>
    <row r="126" spans="1:12" ht="19.5" customHeight="1">
      <c r="A126" s="909"/>
      <c r="B126" s="313" t="s">
        <v>555</v>
      </c>
      <c r="C126" s="314"/>
      <c r="D126" s="314"/>
      <c r="E126" s="314"/>
      <c r="F126" s="314">
        <v>120.93892435532499</v>
      </c>
      <c r="G126" s="300">
        <v>1496.3276028999999</v>
      </c>
      <c r="H126" s="300">
        <v>1729.0591568</v>
      </c>
      <c r="I126" s="300">
        <v>2730.7406646827953</v>
      </c>
      <c r="J126" s="300">
        <v>1664.579479</v>
      </c>
      <c r="K126" s="300">
        <v>1560.2571571666667</v>
      </c>
      <c r="L126" s="303">
        <v>-6.2671877882337634E-2</v>
      </c>
    </row>
    <row r="127" spans="1:12" ht="19.5" customHeight="1">
      <c r="A127" s="871" t="s">
        <v>556</v>
      </c>
      <c r="B127" s="871"/>
      <c r="C127" s="101"/>
      <c r="D127" s="101"/>
      <c r="E127" s="101"/>
      <c r="F127" s="101">
        <v>802.98034252222226</v>
      </c>
      <c r="G127" s="101">
        <v>2157.9798561166663</v>
      </c>
      <c r="H127" s="101">
        <v>2843.135075611111</v>
      </c>
      <c r="I127" s="101">
        <v>4538.6542191661283</v>
      </c>
      <c r="J127" s="101">
        <v>2778.655397811111</v>
      </c>
      <c r="K127" s="101">
        <v>2433.9471261722219</v>
      </c>
      <c r="L127" s="316">
        <v>-0.12405578320738631</v>
      </c>
    </row>
    <row r="128" spans="1:12" ht="19.5" customHeight="1">
      <c r="A128" s="910" t="s">
        <v>557</v>
      </c>
      <c r="B128" s="317" t="s">
        <v>558</v>
      </c>
      <c r="C128" s="318"/>
      <c r="D128" s="318"/>
      <c r="E128" s="318"/>
      <c r="F128" s="318">
        <v>1</v>
      </c>
      <c r="G128" s="318">
        <v>1</v>
      </c>
      <c r="H128" s="318">
        <v>1</v>
      </c>
      <c r="I128" s="318">
        <v>1</v>
      </c>
      <c r="J128" s="318">
        <v>1</v>
      </c>
      <c r="K128" s="318">
        <v>1</v>
      </c>
      <c r="L128" s="318">
        <v>0</v>
      </c>
    </row>
    <row r="129" spans="1:12" ht="27" customHeight="1">
      <c r="A129" s="866"/>
      <c r="B129" s="321" t="s">
        <v>559</v>
      </c>
      <c r="C129" s="322"/>
      <c r="D129" s="322"/>
      <c r="E129" s="322"/>
      <c r="F129" s="304">
        <v>0.15061255917603988</v>
      </c>
      <c r="G129" s="304">
        <v>0.69339275742484241</v>
      </c>
      <c r="H129" s="304">
        <v>0.60815230751157734</v>
      </c>
      <c r="I129" s="304">
        <v>0.60166307738343305</v>
      </c>
      <c r="J129" s="304">
        <v>0.59905934370677072</v>
      </c>
      <c r="K129" s="304">
        <v>0.64103987321221112</v>
      </c>
      <c r="L129" s="304">
        <v>7.007741377620369E-2</v>
      </c>
    </row>
    <row r="130" spans="1:12" ht="27" customHeight="1">
      <c r="A130" s="911"/>
      <c r="B130" s="319" t="s">
        <v>560</v>
      </c>
      <c r="C130" s="320"/>
      <c r="D130" s="320"/>
      <c r="E130" s="320"/>
      <c r="F130" s="320">
        <v>0.20089639755786984</v>
      </c>
      <c r="G130" s="320">
        <v>1</v>
      </c>
      <c r="H130" s="320">
        <v>1</v>
      </c>
      <c r="I130" s="320">
        <v>1</v>
      </c>
      <c r="J130" s="320">
        <v>1</v>
      </c>
      <c r="K130" s="320">
        <v>1</v>
      </c>
      <c r="L130" s="320">
        <v>0</v>
      </c>
    </row>
    <row r="131" spans="1:12" ht="19.5" customHeight="1">
      <c r="A131" s="866" t="s">
        <v>1060</v>
      </c>
      <c r="B131" s="97" t="s">
        <v>561</v>
      </c>
      <c r="C131" s="323"/>
      <c r="D131" s="323"/>
      <c r="E131" s="323"/>
      <c r="F131" s="312">
        <v>8.9891602044444454</v>
      </c>
      <c r="G131" s="312">
        <v>209.90043684222223</v>
      </c>
      <c r="H131" s="312">
        <v>217.06269530222224</v>
      </c>
      <c r="I131" s="312">
        <v>230.10188290444438</v>
      </c>
      <c r="J131" s="312">
        <v>217.06269530222224</v>
      </c>
      <c r="K131" s="312">
        <v>208.95765982444436</v>
      </c>
      <c r="L131" s="305">
        <v>-3.7339605806023024E-2</v>
      </c>
    </row>
    <row r="132" spans="1:12" ht="19.5" customHeight="1">
      <c r="A132" s="866"/>
      <c r="B132" s="321" t="s">
        <v>562</v>
      </c>
      <c r="C132" s="315"/>
      <c r="D132" s="315"/>
      <c r="E132" s="315"/>
      <c r="F132" s="295">
        <v>0</v>
      </c>
      <c r="G132" s="295">
        <v>0</v>
      </c>
      <c r="H132" s="295">
        <v>0</v>
      </c>
      <c r="I132" s="295">
        <v>0</v>
      </c>
      <c r="J132" s="295">
        <v>0</v>
      </c>
      <c r="K132" s="295">
        <v>0</v>
      </c>
      <c r="L132" s="304" t="s">
        <v>1615</v>
      </c>
    </row>
    <row r="133" spans="1:12" ht="19.5" customHeight="1">
      <c r="A133" s="866"/>
      <c r="B133" s="321" t="s">
        <v>563</v>
      </c>
      <c r="C133" s="315"/>
      <c r="D133" s="315"/>
      <c r="E133" s="315"/>
      <c r="F133" s="295">
        <v>0</v>
      </c>
      <c r="G133" s="295">
        <v>0</v>
      </c>
      <c r="H133" s="295">
        <v>-3.740000000000001E-2</v>
      </c>
      <c r="I133" s="295">
        <v>-2.1419999999999998E-2</v>
      </c>
      <c r="J133" s="295">
        <v>-3.740000000000001E-2</v>
      </c>
      <c r="K133" s="295">
        <v>-2.1419999999999998E-2</v>
      </c>
      <c r="L133" s="304">
        <v>-0.42727272727272747</v>
      </c>
    </row>
    <row r="134" spans="1:12" ht="19.5" customHeight="1">
      <c r="A134" s="866"/>
      <c r="B134" s="98" t="s">
        <v>564</v>
      </c>
      <c r="C134" s="100"/>
      <c r="D134" s="100"/>
      <c r="E134" s="100"/>
      <c r="F134" s="101">
        <v>8.9891602044444436</v>
      </c>
      <c r="G134" s="101">
        <v>209.90043684222223</v>
      </c>
      <c r="H134" s="101">
        <v>217.02529530222225</v>
      </c>
      <c r="I134" s="101">
        <v>230.0804629044444</v>
      </c>
      <c r="J134" s="101">
        <v>217.02529530222225</v>
      </c>
      <c r="K134" s="101">
        <v>208.93623982444439</v>
      </c>
      <c r="L134" s="316">
        <v>-3.727240857575298E-2</v>
      </c>
    </row>
    <row r="135" spans="1:12">
      <c r="A135" s="327"/>
      <c r="B135" s="327"/>
      <c r="C135" s="331"/>
      <c r="D135" s="331"/>
      <c r="E135" s="331"/>
      <c r="F135" s="331"/>
      <c r="G135" s="331"/>
      <c r="H135" s="331"/>
      <c r="I135" s="331"/>
      <c r="J135" s="327"/>
      <c r="K135" s="327"/>
      <c r="L135" s="327"/>
    </row>
    <row r="138" spans="1:12" ht="19.5" customHeight="1">
      <c r="A138" s="308" t="s">
        <v>574</v>
      </c>
      <c r="B138" s="309" t="s">
        <v>579</v>
      </c>
      <c r="C138" s="308"/>
      <c r="D138" s="308"/>
      <c r="E138" s="308"/>
      <c r="F138" s="308"/>
      <c r="G138" s="308"/>
      <c r="H138" s="308"/>
      <c r="I138" s="308"/>
      <c r="J138" s="912" t="s">
        <v>539</v>
      </c>
      <c r="K138" s="912"/>
      <c r="L138" s="912"/>
    </row>
    <row r="139" spans="1:12" ht="30" customHeight="1">
      <c r="A139" s="332" t="s">
        <v>540</v>
      </c>
      <c r="B139" s="310" t="s">
        <v>264</v>
      </c>
      <c r="C139" s="311" t="s">
        <v>541</v>
      </c>
      <c r="D139" s="311" t="s">
        <v>542</v>
      </c>
      <c r="E139" s="311" t="s">
        <v>543</v>
      </c>
      <c r="F139" s="311" t="s">
        <v>544</v>
      </c>
      <c r="G139" s="311" t="s">
        <v>545</v>
      </c>
      <c r="H139" s="311" t="s">
        <v>21</v>
      </c>
      <c r="I139" s="311" t="s">
        <v>133</v>
      </c>
      <c r="J139" s="328" t="s">
        <v>21</v>
      </c>
      <c r="K139" s="328" t="s">
        <v>133</v>
      </c>
      <c r="L139" s="328" t="s">
        <v>546</v>
      </c>
    </row>
    <row r="140" spans="1:12" ht="19.5" customHeight="1">
      <c r="A140" s="866" t="s">
        <v>547</v>
      </c>
      <c r="B140" s="178" t="s">
        <v>548</v>
      </c>
      <c r="C140" s="312"/>
      <c r="D140" s="312"/>
      <c r="E140" s="312"/>
      <c r="F140" s="312"/>
      <c r="G140" s="312" t="s">
        <v>1615</v>
      </c>
      <c r="H140" s="312" t="s">
        <v>1615</v>
      </c>
      <c r="I140" s="312" t="s">
        <v>1615</v>
      </c>
      <c r="J140" s="312" t="s">
        <v>1615</v>
      </c>
      <c r="K140" s="312" t="s">
        <v>1615</v>
      </c>
      <c r="L140" s="305" t="s">
        <v>1615</v>
      </c>
    </row>
    <row r="141" spans="1:12" ht="19.5" customHeight="1">
      <c r="A141" s="866"/>
      <c r="B141" s="298" t="s">
        <v>549</v>
      </c>
      <c r="C141" s="295"/>
      <c r="D141" s="295"/>
      <c r="E141" s="295"/>
      <c r="F141" s="295"/>
      <c r="G141" s="295" t="s">
        <v>1615</v>
      </c>
      <c r="H141" s="295" t="s">
        <v>1615</v>
      </c>
      <c r="I141" s="295" t="s">
        <v>1615</v>
      </c>
      <c r="J141" s="295" t="s">
        <v>1615</v>
      </c>
      <c r="K141" s="295" t="s">
        <v>1615</v>
      </c>
      <c r="L141" s="304" t="s">
        <v>1615</v>
      </c>
    </row>
    <row r="142" spans="1:12" ht="19.5" customHeight="1">
      <c r="A142" s="866"/>
      <c r="B142" s="298" t="s">
        <v>550</v>
      </c>
      <c r="C142" s="295"/>
      <c r="D142" s="295"/>
      <c r="E142" s="295"/>
      <c r="F142" s="295"/>
      <c r="G142" s="295">
        <v>0</v>
      </c>
      <c r="H142" s="295">
        <v>0</v>
      </c>
      <c r="I142" s="295">
        <v>0</v>
      </c>
      <c r="J142" s="295">
        <v>0</v>
      </c>
      <c r="K142" s="295">
        <v>0</v>
      </c>
      <c r="L142" s="304" t="s">
        <v>1615</v>
      </c>
    </row>
    <row r="143" spans="1:12" ht="28.5" customHeight="1">
      <c r="A143" s="866"/>
      <c r="B143" s="98" t="s">
        <v>551</v>
      </c>
      <c r="C143" s="100"/>
      <c r="D143" s="100"/>
      <c r="E143" s="100"/>
      <c r="F143" s="100"/>
      <c r="G143" s="101">
        <v>0</v>
      </c>
      <c r="H143" s="101">
        <v>0</v>
      </c>
      <c r="I143" s="101">
        <v>0</v>
      </c>
      <c r="J143" s="101">
        <v>0</v>
      </c>
      <c r="K143" s="101">
        <v>0</v>
      </c>
      <c r="L143" s="316" t="s">
        <v>1615</v>
      </c>
    </row>
    <row r="144" spans="1:12" ht="19.5" customHeight="1">
      <c r="A144" s="909" t="s">
        <v>552</v>
      </c>
      <c r="B144" s="298" t="s">
        <v>553</v>
      </c>
      <c r="C144" s="315"/>
      <c r="D144" s="315"/>
      <c r="E144" s="315"/>
      <c r="F144" s="295"/>
      <c r="G144" s="295">
        <v>199.90196159999999</v>
      </c>
      <c r="H144" s="295">
        <v>256.10411250000004</v>
      </c>
      <c r="I144" s="295">
        <v>310.20054249999998</v>
      </c>
      <c r="J144" s="295">
        <v>256.10411250000004</v>
      </c>
      <c r="K144" s="295">
        <v>310.20054249999998</v>
      </c>
      <c r="L144" s="304">
        <v>0.21122827537570266</v>
      </c>
    </row>
    <row r="145" spans="1:12" ht="19.5" customHeight="1">
      <c r="A145" s="909"/>
      <c r="B145" s="298" t="s">
        <v>554</v>
      </c>
      <c r="C145" s="315"/>
      <c r="D145" s="315"/>
      <c r="E145" s="315"/>
      <c r="F145" s="315"/>
      <c r="G145" s="295" t="s">
        <v>1615</v>
      </c>
      <c r="H145" s="295" t="s">
        <v>1615</v>
      </c>
      <c r="I145" s="295" t="s">
        <v>1615</v>
      </c>
      <c r="J145" s="295" t="s">
        <v>1615</v>
      </c>
      <c r="K145" s="295" t="s">
        <v>1615</v>
      </c>
      <c r="L145" s="304" t="s">
        <v>1615</v>
      </c>
    </row>
    <row r="146" spans="1:12" ht="19.5" customHeight="1">
      <c r="A146" s="909"/>
      <c r="B146" s="313" t="s">
        <v>555</v>
      </c>
      <c r="C146" s="314"/>
      <c r="D146" s="314"/>
      <c r="E146" s="314"/>
      <c r="F146" s="314"/>
      <c r="G146" s="300">
        <v>199.90196159999999</v>
      </c>
      <c r="H146" s="300">
        <v>256.10411250000004</v>
      </c>
      <c r="I146" s="300">
        <v>310.20054249999998</v>
      </c>
      <c r="J146" s="300">
        <v>256.10411250000004</v>
      </c>
      <c r="K146" s="300">
        <v>310.20054249999998</v>
      </c>
      <c r="L146" s="303">
        <v>0.21122827537570266</v>
      </c>
    </row>
    <row r="147" spans="1:12" ht="19.5" customHeight="1">
      <c r="A147" s="871" t="s">
        <v>556</v>
      </c>
      <c r="B147" s="871"/>
      <c r="C147" s="101"/>
      <c r="D147" s="101"/>
      <c r="E147" s="101"/>
      <c r="F147" s="101"/>
      <c r="G147" s="101">
        <v>199.90196159999999</v>
      </c>
      <c r="H147" s="101">
        <v>256.10411250000004</v>
      </c>
      <c r="I147" s="101">
        <v>310.20054249999998</v>
      </c>
      <c r="J147" s="101">
        <v>256.10411250000004</v>
      </c>
      <c r="K147" s="101">
        <v>310.20054249999998</v>
      </c>
      <c r="L147" s="316">
        <v>0.21122827537570266</v>
      </c>
    </row>
    <row r="148" spans="1:12" ht="19.5" customHeight="1">
      <c r="A148" s="910" t="s">
        <v>557</v>
      </c>
      <c r="B148" s="317" t="s">
        <v>558</v>
      </c>
      <c r="C148" s="318"/>
      <c r="D148" s="318"/>
      <c r="E148" s="318"/>
      <c r="F148" s="318"/>
      <c r="G148" s="318">
        <v>0.97922041334057519</v>
      </c>
      <c r="H148" s="318">
        <v>0.8887535912775697</v>
      </c>
      <c r="I148" s="318">
        <v>0.88528801703442295</v>
      </c>
      <c r="J148" s="318">
        <v>0.8887535912775697</v>
      </c>
      <c r="K148" s="318">
        <v>0.88528801703442295</v>
      </c>
      <c r="L148" s="318">
        <v>-3.8993645450873249E-3</v>
      </c>
    </row>
    <row r="149" spans="1:12" ht="27" customHeight="1">
      <c r="A149" s="866"/>
      <c r="B149" s="321" t="s">
        <v>559</v>
      </c>
      <c r="C149" s="322"/>
      <c r="D149" s="322"/>
      <c r="E149" s="322"/>
      <c r="F149" s="304"/>
      <c r="G149" s="304">
        <v>1</v>
      </c>
      <c r="H149" s="304">
        <v>1</v>
      </c>
      <c r="I149" s="304">
        <v>1</v>
      </c>
      <c r="J149" s="304">
        <v>1</v>
      </c>
      <c r="K149" s="304">
        <v>1</v>
      </c>
      <c r="L149" s="304">
        <v>0</v>
      </c>
    </row>
    <row r="150" spans="1:12" ht="27" customHeight="1">
      <c r="A150" s="911"/>
      <c r="B150" s="319" t="s">
        <v>560</v>
      </c>
      <c r="C150" s="320"/>
      <c r="D150" s="320"/>
      <c r="E150" s="320"/>
      <c r="F150" s="320"/>
      <c r="G150" s="320">
        <v>1</v>
      </c>
      <c r="H150" s="320">
        <v>1</v>
      </c>
      <c r="I150" s="320">
        <v>1</v>
      </c>
      <c r="J150" s="320">
        <v>1</v>
      </c>
      <c r="K150" s="320">
        <v>1</v>
      </c>
      <c r="L150" s="320">
        <v>0</v>
      </c>
    </row>
    <row r="151" spans="1:12" ht="19.5" customHeight="1">
      <c r="A151" s="866" t="s">
        <v>1060</v>
      </c>
      <c r="B151" s="97" t="s">
        <v>561</v>
      </c>
      <c r="C151" s="323"/>
      <c r="D151" s="323"/>
      <c r="E151" s="323"/>
      <c r="F151" s="312"/>
      <c r="G151" s="312">
        <v>0</v>
      </c>
      <c r="H151" s="312">
        <v>0</v>
      </c>
      <c r="I151" s="312">
        <v>0</v>
      </c>
      <c r="J151" s="312">
        <v>0</v>
      </c>
      <c r="K151" s="312">
        <v>0</v>
      </c>
      <c r="L151" s="305" t="s">
        <v>1615</v>
      </c>
    </row>
    <row r="152" spans="1:12" ht="19.5" customHeight="1">
      <c r="A152" s="866"/>
      <c r="B152" s="321" t="s">
        <v>562</v>
      </c>
      <c r="C152" s="315"/>
      <c r="D152" s="315"/>
      <c r="E152" s="315"/>
      <c r="F152" s="295"/>
      <c r="G152" s="295">
        <v>0</v>
      </c>
      <c r="H152" s="295">
        <v>0</v>
      </c>
      <c r="I152" s="295">
        <v>0</v>
      </c>
      <c r="J152" s="295">
        <v>0</v>
      </c>
      <c r="K152" s="295">
        <v>0</v>
      </c>
      <c r="L152" s="304" t="s">
        <v>1615</v>
      </c>
    </row>
    <row r="153" spans="1:12" ht="19.5" customHeight="1">
      <c r="A153" s="866"/>
      <c r="B153" s="321" t="s">
        <v>563</v>
      </c>
      <c r="C153" s="315"/>
      <c r="D153" s="315"/>
      <c r="E153" s="315"/>
      <c r="F153" s="295"/>
      <c r="G153" s="295">
        <v>0</v>
      </c>
      <c r="H153" s="295">
        <v>0</v>
      </c>
      <c r="I153" s="295">
        <v>0</v>
      </c>
      <c r="J153" s="295">
        <v>0</v>
      </c>
      <c r="K153" s="295">
        <v>0</v>
      </c>
      <c r="L153" s="304" t="s">
        <v>1615</v>
      </c>
    </row>
    <row r="154" spans="1:12" ht="19.5" customHeight="1">
      <c r="A154" s="866"/>
      <c r="B154" s="98" t="s">
        <v>564</v>
      </c>
      <c r="C154" s="100"/>
      <c r="D154" s="100"/>
      <c r="E154" s="100"/>
      <c r="F154" s="101"/>
      <c r="G154" s="101">
        <v>0</v>
      </c>
      <c r="H154" s="101">
        <v>0</v>
      </c>
      <c r="I154" s="101">
        <v>0</v>
      </c>
      <c r="J154" s="101">
        <v>0</v>
      </c>
      <c r="K154" s="101">
        <v>0</v>
      </c>
      <c r="L154" s="316" t="s">
        <v>1615</v>
      </c>
    </row>
    <row r="155" spans="1:12" ht="6.6" customHeight="1">
      <c r="A155" s="327"/>
      <c r="B155" s="327"/>
      <c r="C155" s="331"/>
      <c r="D155" s="331"/>
      <c r="E155" s="331"/>
      <c r="F155" s="331"/>
      <c r="G155" s="331"/>
      <c r="H155" s="331"/>
      <c r="I155" s="331"/>
      <c r="J155" s="327"/>
      <c r="K155" s="327"/>
      <c r="L155" s="327"/>
    </row>
  </sheetData>
  <mergeCells count="38">
    <mergeCell ref="A151:A154"/>
    <mergeCell ref="J118:L118"/>
    <mergeCell ref="A120:A123"/>
    <mergeCell ref="A124:A126"/>
    <mergeCell ref="A127:B127"/>
    <mergeCell ref="A128:A130"/>
    <mergeCell ref="A131:A134"/>
    <mergeCell ref="J138:L138"/>
    <mergeCell ref="A140:A143"/>
    <mergeCell ref="A144:A146"/>
    <mergeCell ref="A147:B147"/>
    <mergeCell ref="A148:A150"/>
    <mergeCell ref="J79:L79"/>
    <mergeCell ref="J99:L99"/>
    <mergeCell ref="A101:A104"/>
    <mergeCell ref="A105:A107"/>
    <mergeCell ref="A108:B108"/>
    <mergeCell ref="A109:A111"/>
    <mergeCell ref="A112:A115"/>
    <mergeCell ref="A32:A36"/>
    <mergeCell ref="J8:L8"/>
    <mergeCell ref="J30:L30"/>
    <mergeCell ref="J59:L59"/>
    <mergeCell ref="A10:A13"/>
    <mergeCell ref="A14:A16"/>
    <mergeCell ref="A17:B17"/>
    <mergeCell ref="A18:A20"/>
    <mergeCell ref="A21:A24"/>
    <mergeCell ref="A81:A84"/>
    <mergeCell ref="A85:A87"/>
    <mergeCell ref="A88:B88"/>
    <mergeCell ref="A89:A91"/>
    <mergeCell ref="A92:A95"/>
    <mergeCell ref="A61:A64"/>
    <mergeCell ref="A65:A67"/>
    <mergeCell ref="A68:B68"/>
    <mergeCell ref="A69:A71"/>
    <mergeCell ref="A72:A75"/>
  </mergeCells>
  <hyperlinks>
    <hyperlink ref="A1" location="Introduction!A1" display="&lt; Home" xr:uid="{2C32A940-5375-46AB-B0D4-7267FF5ABE2E}"/>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2" manualBreakCount="2">
    <brk id="55" max="11" man="1"/>
    <brk id="116"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DBD1-57E6-4C1A-9654-1EECBDADF836}">
  <sheetPr codeName="Sheet22">
    <tabColor rgb="FFD2EEEA"/>
    <pageSetUpPr fitToPage="1"/>
  </sheetPr>
  <dimension ref="A1:L109"/>
  <sheetViews>
    <sheetView showGridLines="0" zoomScale="93" zoomScaleNormal="93" zoomScaleSheetLayoutView="93" workbookViewId="0"/>
  </sheetViews>
  <sheetFormatPr defaultRowHeight="14.25"/>
  <cols>
    <col min="1" max="1" width="15.875" customWidth="1"/>
    <col min="2" max="2" width="23" customWidth="1"/>
    <col min="3" max="9" width="10.375" style="70" customWidth="1"/>
    <col min="10" max="12" width="10.375" customWidth="1"/>
  </cols>
  <sheetData>
    <row r="1" spans="1:12">
      <c r="A1" s="102" t="s">
        <v>13</v>
      </c>
      <c r="B1" s="169"/>
    </row>
    <row r="4" spans="1:12" ht="20.25" thickBot="1">
      <c r="A4" s="286" t="s">
        <v>3</v>
      </c>
      <c r="B4" s="70"/>
    </row>
    <row r="5" spans="1:12" ht="20.25" thickTop="1">
      <c r="B5" s="35"/>
    </row>
    <row r="6" spans="1:12" ht="15.75">
      <c r="A6" s="111" t="s">
        <v>580</v>
      </c>
      <c r="B6" s="73"/>
      <c r="C6" s="73"/>
      <c r="D6" s="73"/>
      <c r="E6" s="73"/>
      <c r="F6" s="73"/>
      <c r="G6" s="73"/>
      <c r="H6" s="73"/>
      <c r="I6" s="73"/>
    </row>
    <row r="7" spans="1:12" ht="15">
      <c r="B7" s="73"/>
      <c r="C7" s="73"/>
      <c r="D7" s="73"/>
      <c r="E7" s="73"/>
      <c r="F7" s="73"/>
      <c r="G7" s="73"/>
      <c r="H7" s="73"/>
      <c r="I7" s="73"/>
    </row>
    <row r="8" spans="1:12" ht="19.5" customHeight="1">
      <c r="A8" s="308" t="s">
        <v>537</v>
      </c>
      <c r="B8" s="309" t="s">
        <v>538</v>
      </c>
      <c r="C8" s="308"/>
      <c r="D8" s="308"/>
      <c r="E8" s="308"/>
      <c r="F8" s="308"/>
      <c r="G8" s="308"/>
      <c r="H8" s="308"/>
      <c r="I8" s="308"/>
      <c r="J8" s="912" t="s">
        <v>539</v>
      </c>
      <c r="K8" s="912"/>
      <c r="L8" s="912"/>
    </row>
    <row r="9" spans="1:12" ht="27" customHeight="1">
      <c r="A9" s="310" t="s">
        <v>540</v>
      </c>
      <c r="B9" s="310" t="s">
        <v>264</v>
      </c>
      <c r="C9" s="311" t="s">
        <v>541</v>
      </c>
      <c r="D9" s="311" t="s">
        <v>542</v>
      </c>
      <c r="E9" s="311" t="s">
        <v>543</v>
      </c>
      <c r="F9" s="311" t="s">
        <v>544</v>
      </c>
      <c r="G9" s="311" t="s">
        <v>545</v>
      </c>
      <c r="H9" s="311" t="s">
        <v>21</v>
      </c>
      <c r="I9" s="311" t="s">
        <v>133</v>
      </c>
      <c r="J9" s="328" t="s">
        <v>21</v>
      </c>
      <c r="K9" s="328" t="s">
        <v>133</v>
      </c>
      <c r="L9" s="328" t="s">
        <v>546</v>
      </c>
    </row>
    <row r="10" spans="1:12" ht="27" customHeight="1">
      <c r="A10" s="866" t="s">
        <v>581</v>
      </c>
      <c r="B10" s="178" t="s">
        <v>582</v>
      </c>
      <c r="C10" s="312">
        <v>1761393.808243955</v>
      </c>
      <c r="D10" s="312">
        <v>1722942.2429999993</v>
      </c>
      <c r="E10" s="312">
        <v>1510720.6683983605</v>
      </c>
      <c r="F10" s="312">
        <v>1068216.1306000003</v>
      </c>
      <c r="G10" s="312">
        <v>1024519.4353775199</v>
      </c>
      <c r="H10" s="312">
        <v>1314806.6048949929</v>
      </c>
      <c r="I10" s="312">
        <v>1903033.2419565544</v>
      </c>
      <c r="J10" s="312">
        <v>1005303.2552</v>
      </c>
      <c r="K10" s="312">
        <v>1085526.2572659776</v>
      </c>
      <c r="L10" s="305">
        <v>7.9799803343934883E-2</v>
      </c>
    </row>
    <row r="11" spans="1:12" ht="27" customHeight="1">
      <c r="A11" s="866" t="s">
        <v>583</v>
      </c>
      <c r="B11" s="298" t="s">
        <v>584</v>
      </c>
      <c r="C11" s="295">
        <v>0</v>
      </c>
      <c r="D11" s="295">
        <v>0</v>
      </c>
      <c r="E11" s="295">
        <v>0</v>
      </c>
      <c r="F11" s="295">
        <v>0</v>
      </c>
      <c r="G11" s="295">
        <v>0</v>
      </c>
      <c r="H11" s="295">
        <v>0</v>
      </c>
      <c r="I11" s="295">
        <v>0</v>
      </c>
      <c r="J11" s="295">
        <v>0</v>
      </c>
      <c r="K11" s="295">
        <v>0</v>
      </c>
      <c r="L11" s="304" t="s">
        <v>1615</v>
      </c>
    </row>
    <row r="12" spans="1:12" ht="19.5" customHeight="1">
      <c r="A12" s="866"/>
      <c r="B12" s="298" t="s">
        <v>585</v>
      </c>
      <c r="C12" s="295">
        <v>10568.001200000001</v>
      </c>
      <c r="D12" s="295">
        <v>4814.5491999999995</v>
      </c>
      <c r="E12" s="295">
        <v>7553.1836000000003</v>
      </c>
      <c r="F12" s="295">
        <v>21918.510000000002</v>
      </c>
      <c r="G12" s="295">
        <v>18640.762200000001</v>
      </c>
      <c r="H12" s="295">
        <v>18517.7539</v>
      </c>
      <c r="I12" s="295">
        <v>18271.066645161289</v>
      </c>
      <c r="J12" s="295">
        <v>18517.7539</v>
      </c>
      <c r="K12" s="295">
        <v>18271.066645161289</v>
      </c>
      <c r="L12" s="304">
        <v>-1.3321661804713281E-2</v>
      </c>
    </row>
    <row r="13" spans="1:12" ht="19.5" customHeight="1">
      <c r="A13" s="911"/>
      <c r="B13" s="338" t="s">
        <v>586</v>
      </c>
      <c r="C13" s="339">
        <v>10568.001200000001</v>
      </c>
      <c r="D13" s="339">
        <v>4814.5491999999995</v>
      </c>
      <c r="E13" s="339">
        <v>7553.1836000000003</v>
      </c>
      <c r="F13" s="339">
        <v>21918.510000000002</v>
      </c>
      <c r="G13" s="340">
        <v>18640.762200000001</v>
      </c>
      <c r="H13" s="340">
        <v>18517.7539</v>
      </c>
      <c r="I13" s="340">
        <v>18271.066645161289</v>
      </c>
      <c r="J13" s="340">
        <v>18517.7539</v>
      </c>
      <c r="K13" s="340">
        <v>18271.066645161289</v>
      </c>
      <c r="L13" s="341">
        <v>-1.3321661804713281E-2</v>
      </c>
    </row>
    <row r="14" spans="1:12" ht="19.5" customHeight="1">
      <c r="A14" s="917" t="s">
        <v>1610</v>
      </c>
      <c r="B14" s="917"/>
      <c r="C14" s="715">
        <v>1771961.8094439551</v>
      </c>
      <c r="D14" s="715">
        <v>1727756.7921999993</v>
      </c>
      <c r="E14" s="715">
        <v>1518273.8519983606</v>
      </c>
      <c r="F14" s="716">
        <v>1090134.6406000003</v>
      </c>
      <c r="G14" s="716">
        <v>1043160.1975775199</v>
      </c>
      <c r="H14" s="716">
        <v>1333324.3587949928</v>
      </c>
      <c r="I14" s="716">
        <v>1921304.3086017156</v>
      </c>
      <c r="J14" s="716">
        <v>1023821.0091</v>
      </c>
      <c r="K14" s="716">
        <v>1103797.3239111388</v>
      </c>
      <c r="L14" s="717">
        <v>7.8115524198358433E-2</v>
      </c>
    </row>
    <row r="15" spans="1:12" ht="19.5" customHeight="1">
      <c r="A15" s="909" t="s">
        <v>557</v>
      </c>
      <c r="B15" s="298" t="s">
        <v>558</v>
      </c>
      <c r="C15" s="322">
        <v>1</v>
      </c>
      <c r="D15" s="322">
        <v>0.98576945424481521</v>
      </c>
      <c r="E15" s="322">
        <v>0.98164852650962098</v>
      </c>
      <c r="F15" s="322">
        <v>1</v>
      </c>
      <c r="G15" s="304">
        <v>1</v>
      </c>
      <c r="H15" s="304">
        <v>1</v>
      </c>
      <c r="I15" s="304">
        <v>1</v>
      </c>
      <c r="J15" s="304">
        <v>1</v>
      </c>
      <c r="K15" s="304">
        <v>1</v>
      </c>
      <c r="L15" s="304">
        <v>0</v>
      </c>
    </row>
    <row r="16" spans="1:12" ht="39" customHeight="1">
      <c r="A16" s="916"/>
      <c r="B16" s="338" t="s">
        <v>587</v>
      </c>
      <c r="C16" s="713">
        <v>5.9640118334809145E-3</v>
      </c>
      <c r="D16" s="713">
        <v>2.7865896529739604E-3</v>
      </c>
      <c r="E16" s="713">
        <v>4.9748492935305826E-3</v>
      </c>
      <c r="F16" s="713">
        <v>2.0106241177636784E-2</v>
      </c>
      <c r="G16" s="714">
        <v>1.7869510592225944E-2</v>
      </c>
      <c r="H16" s="714">
        <v>1.3888408906543666E-2</v>
      </c>
      <c r="I16" s="714">
        <v>9.5097203307989153E-3</v>
      </c>
      <c r="J16" s="714">
        <v>1.8086905558109434E-2</v>
      </c>
      <c r="K16" s="714">
        <v>1.6552918048777766E-2</v>
      </c>
      <c r="L16" s="336">
        <v>-8.4812048385130789E-2</v>
      </c>
    </row>
    <row r="17" spans="1:12">
      <c r="A17" s="97"/>
      <c r="B17" s="98"/>
      <c r="C17" s="325"/>
      <c r="D17" s="325"/>
      <c r="E17" s="325"/>
      <c r="F17" s="326"/>
      <c r="G17" s="326"/>
      <c r="H17" s="326"/>
      <c r="I17" s="326"/>
      <c r="J17" s="327"/>
      <c r="K17" s="327"/>
      <c r="L17" s="327"/>
    </row>
    <row r="18" spans="1:12">
      <c r="A18" s="97"/>
      <c r="B18" s="98"/>
      <c r="C18" s="100"/>
      <c r="D18" s="100"/>
      <c r="E18" s="100"/>
      <c r="F18" s="101"/>
      <c r="G18" s="101"/>
      <c r="H18" s="101"/>
      <c r="I18" s="101"/>
    </row>
    <row r="19" spans="1:12">
      <c r="A19" s="97"/>
      <c r="B19" s="98"/>
      <c r="C19" s="100"/>
      <c r="D19" s="100"/>
      <c r="E19" s="100"/>
      <c r="F19" s="101"/>
      <c r="G19" s="101"/>
      <c r="H19" s="101"/>
      <c r="I19" s="101"/>
    </row>
    <row r="20" spans="1:12" ht="15.75">
      <c r="A20" s="111" t="s">
        <v>588</v>
      </c>
      <c r="B20" s="73"/>
      <c r="C20" s="73"/>
      <c r="D20" s="73"/>
      <c r="E20" s="73"/>
      <c r="F20" s="73"/>
      <c r="G20" s="73"/>
      <c r="H20" s="73"/>
      <c r="I20" s="73"/>
    </row>
    <row r="21" spans="1:12" ht="15">
      <c r="B21" s="20"/>
      <c r="C21" s="73"/>
      <c r="D21" s="73"/>
      <c r="E21" s="73"/>
      <c r="F21" s="73"/>
      <c r="G21" s="73"/>
      <c r="H21" s="73"/>
      <c r="I21" s="73"/>
    </row>
    <row r="22" spans="1:12" ht="19.5" customHeight="1">
      <c r="A22" s="308" t="s">
        <v>537</v>
      </c>
      <c r="B22" s="309" t="s">
        <v>566</v>
      </c>
      <c r="C22" s="308"/>
      <c r="D22" s="308"/>
      <c r="E22" s="308"/>
      <c r="F22" s="308"/>
      <c r="G22" s="308"/>
      <c r="H22" s="308"/>
      <c r="I22" s="308"/>
      <c r="J22" s="912" t="s">
        <v>539</v>
      </c>
      <c r="K22" s="912"/>
      <c r="L22" s="912"/>
    </row>
    <row r="23" spans="1:12" ht="27" customHeight="1">
      <c r="A23" s="332" t="s">
        <v>540</v>
      </c>
      <c r="B23" s="310" t="s">
        <v>264</v>
      </c>
      <c r="C23" s="311" t="s">
        <v>541</v>
      </c>
      <c r="D23" s="311" t="s">
        <v>542</v>
      </c>
      <c r="E23" s="311" t="s">
        <v>543</v>
      </c>
      <c r="F23" s="311" t="s">
        <v>544</v>
      </c>
      <c r="G23" s="311" t="s">
        <v>545</v>
      </c>
      <c r="H23" s="311" t="s">
        <v>21</v>
      </c>
      <c r="I23" s="311" t="s">
        <v>133</v>
      </c>
      <c r="J23" s="328" t="s">
        <v>21</v>
      </c>
      <c r="K23" s="328" t="s">
        <v>133</v>
      </c>
      <c r="L23" s="328" t="s">
        <v>546</v>
      </c>
    </row>
    <row r="24" spans="1:12" ht="19.5" customHeight="1">
      <c r="A24" s="866" t="s">
        <v>589</v>
      </c>
      <c r="B24" s="97" t="s">
        <v>568</v>
      </c>
      <c r="C24" s="709">
        <v>0.6936243601900508</v>
      </c>
      <c r="D24" s="709">
        <v>0.68721591192440235</v>
      </c>
      <c r="E24" s="709">
        <v>0.57878724383562929</v>
      </c>
      <c r="F24" s="709">
        <v>0.40218299229806553</v>
      </c>
      <c r="G24" s="709">
        <v>0.35512569968868896</v>
      </c>
      <c r="H24" s="709">
        <v>0.4725023354968399</v>
      </c>
      <c r="I24" s="709">
        <v>0.54320263910101263</v>
      </c>
      <c r="J24" s="709">
        <v>0.48554095634663785</v>
      </c>
      <c r="K24" s="709">
        <v>0.5297882056385963</v>
      </c>
      <c r="L24" s="305">
        <v>9.1129798039878196E-2</v>
      </c>
    </row>
    <row r="25" spans="1:12" ht="19.5" customHeight="1">
      <c r="A25" s="866"/>
      <c r="B25" s="321" t="s">
        <v>569</v>
      </c>
      <c r="C25" s="710">
        <v>1.3743136523002226</v>
      </c>
      <c r="D25" s="710">
        <v>1.1670668572533676</v>
      </c>
      <c r="E25" s="710">
        <v>0.98744169184751007</v>
      </c>
      <c r="F25" s="710">
        <v>0.88559611797328663</v>
      </c>
      <c r="G25" s="710">
        <v>0.85857812752170337</v>
      </c>
      <c r="H25" s="710">
        <v>0.96183097505771908</v>
      </c>
      <c r="I25" s="710">
        <v>1.064140360507976</v>
      </c>
      <c r="J25" s="710">
        <v>1.0874995338266</v>
      </c>
      <c r="K25" s="710">
        <v>1.0631576693599398</v>
      </c>
      <c r="L25" s="304">
        <v>-2.2383333242459558E-2</v>
      </c>
    </row>
    <row r="26" spans="1:12" ht="19.5" customHeight="1">
      <c r="A26" s="866"/>
      <c r="B26" s="321" t="s">
        <v>570</v>
      </c>
      <c r="C26" s="710">
        <v>0.22530174492273342</v>
      </c>
      <c r="D26" s="710">
        <v>0.27993081504642342</v>
      </c>
      <c r="E26" s="710">
        <v>0.26109700268759206</v>
      </c>
      <c r="F26" s="710">
        <v>0.19060731514058618</v>
      </c>
      <c r="G26" s="710">
        <v>0.15080508167502574</v>
      </c>
      <c r="H26" s="710">
        <v>0.16140582698052711</v>
      </c>
      <c r="I26" s="710">
        <v>0.17904560668434202</v>
      </c>
      <c r="J26" s="710">
        <v>0.14263398551480574</v>
      </c>
      <c r="K26" s="710">
        <v>0.15874503705834203</v>
      </c>
      <c r="L26" s="304">
        <v>0.11295380610299155</v>
      </c>
    </row>
    <row r="27" spans="1:12" ht="19.5" customHeight="1">
      <c r="A27" s="866"/>
      <c r="B27" s="321" t="s">
        <v>571</v>
      </c>
      <c r="C27" s="711" t="s">
        <v>1615</v>
      </c>
      <c r="D27" s="711" t="s">
        <v>1615</v>
      </c>
      <c r="E27" s="711" t="s">
        <v>1615</v>
      </c>
      <c r="F27" s="710">
        <v>0.31405635738146659</v>
      </c>
      <c r="G27" s="710">
        <v>0.43915897267623777</v>
      </c>
      <c r="H27" s="710">
        <v>0.53450998966298968</v>
      </c>
      <c r="I27" s="710">
        <v>0.50818413157583264</v>
      </c>
      <c r="J27" s="710">
        <v>0.50938628498037741</v>
      </c>
      <c r="K27" s="710">
        <v>0.66296498433263029</v>
      </c>
      <c r="L27" s="304">
        <v>0.30149751550175519</v>
      </c>
    </row>
    <row r="28" spans="1:12" ht="19.5" customHeight="1">
      <c r="A28" s="866"/>
      <c r="B28" s="97" t="s">
        <v>572</v>
      </c>
      <c r="C28" s="712" t="s">
        <v>1615</v>
      </c>
      <c r="D28" s="712" t="s">
        <v>1615</v>
      </c>
      <c r="E28" s="712" t="s">
        <v>1615</v>
      </c>
      <c r="F28" s="712" t="s">
        <v>1615</v>
      </c>
      <c r="G28" s="709">
        <v>0.78312415768895349</v>
      </c>
      <c r="H28" s="709">
        <v>1.1790945907304058</v>
      </c>
      <c r="I28" s="709">
        <v>1.0661926226427587</v>
      </c>
      <c r="J28" s="709">
        <v>1.179094590730406</v>
      </c>
      <c r="K28" s="709">
        <v>1.0661926226427587</v>
      </c>
      <c r="L28" s="305">
        <v>-9.5753104946150858E-2</v>
      </c>
    </row>
    <row r="29" spans="1:12">
      <c r="A29" s="342"/>
      <c r="B29" s="342"/>
      <c r="C29" s="343"/>
      <c r="D29" s="343"/>
      <c r="E29" s="343"/>
      <c r="F29" s="343"/>
      <c r="G29" s="331"/>
      <c r="H29" s="331"/>
      <c r="I29" s="331"/>
      <c r="J29" s="327"/>
      <c r="K29" s="327"/>
      <c r="L29" s="327"/>
    </row>
    <row r="49" spans="1:12">
      <c r="C49" s="113"/>
      <c r="G49" s="113"/>
    </row>
    <row r="50" spans="1:12" ht="15.75">
      <c r="A50" s="111" t="s">
        <v>590</v>
      </c>
      <c r="B50" s="73"/>
      <c r="C50" s="73"/>
      <c r="D50" s="73"/>
      <c r="E50" s="73"/>
      <c r="F50" s="73"/>
      <c r="G50" s="73"/>
      <c r="H50" s="73"/>
      <c r="I50" s="73"/>
    </row>
    <row r="52" spans="1:12" ht="19.5" customHeight="1">
      <c r="A52" s="308" t="s">
        <v>574</v>
      </c>
      <c r="B52" s="309" t="s">
        <v>575</v>
      </c>
      <c r="C52" s="308"/>
      <c r="D52" s="308"/>
      <c r="E52" s="308"/>
      <c r="F52" s="308"/>
      <c r="G52" s="308"/>
      <c r="H52" s="308"/>
      <c r="I52" s="308"/>
      <c r="J52" s="912" t="s">
        <v>539</v>
      </c>
      <c r="K52" s="912"/>
      <c r="L52" s="912"/>
    </row>
    <row r="53" spans="1:12" ht="27" customHeight="1">
      <c r="A53" s="332" t="s">
        <v>540</v>
      </c>
      <c r="B53" s="310" t="s">
        <v>264</v>
      </c>
      <c r="C53" s="311" t="s">
        <v>541</v>
      </c>
      <c r="D53" s="311" t="s">
        <v>542</v>
      </c>
      <c r="E53" s="311" t="s">
        <v>543</v>
      </c>
      <c r="F53" s="311" t="s">
        <v>544</v>
      </c>
      <c r="G53" s="311" t="s">
        <v>545</v>
      </c>
      <c r="H53" s="311" t="s">
        <v>21</v>
      </c>
      <c r="I53" s="311" t="s">
        <v>133</v>
      </c>
      <c r="J53" s="328" t="s">
        <v>21</v>
      </c>
      <c r="K53" s="328" t="s">
        <v>133</v>
      </c>
      <c r="L53" s="328" t="s">
        <v>546</v>
      </c>
    </row>
    <row r="54" spans="1:12" ht="27" customHeight="1">
      <c r="A54" s="91" t="s">
        <v>581</v>
      </c>
      <c r="B54" s="219" t="s">
        <v>582</v>
      </c>
      <c r="C54" s="312">
        <v>1142667.8600439553</v>
      </c>
      <c r="D54" s="312">
        <v>1144231.6927999994</v>
      </c>
      <c r="E54" s="312">
        <v>980809.55919836042</v>
      </c>
      <c r="F54" s="312">
        <v>669619.23600000027</v>
      </c>
      <c r="G54" s="312">
        <v>570956.9872999998</v>
      </c>
      <c r="H54" s="312">
        <v>720373.82020000042</v>
      </c>
      <c r="I54" s="312">
        <v>844369.40964342956</v>
      </c>
      <c r="J54" s="312">
        <v>647774.70480000007</v>
      </c>
      <c r="K54" s="312">
        <v>706167.36387998902</v>
      </c>
      <c r="L54" s="305">
        <v>9.0143469090874229E-2</v>
      </c>
    </row>
    <row r="55" spans="1:12" ht="27" customHeight="1">
      <c r="A55" s="913" t="s">
        <v>583</v>
      </c>
      <c r="B55" s="298" t="s">
        <v>584</v>
      </c>
      <c r="C55" s="295">
        <v>0</v>
      </c>
      <c r="D55" s="295">
        <v>0</v>
      </c>
      <c r="E55" s="295">
        <v>0</v>
      </c>
      <c r="F55" s="295">
        <v>0</v>
      </c>
      <c r="G55" s="295">
        <v>0</v>
      </c>
      <c r="H55" s="295">
        <v>0</v>
      </c>
      <c r="I55" s="295">
        <v>0</v>
      </c>
      <c r="J55" s="295">
        <v>0</v>
      </c>
      <c r="K55" s="295">
        <v>0</v>
      </c>
      <c r="L55" s="304" t="s">
        <v>1615</v>
      </c>
    </row>
    <row r="56" spans="1:12" ht="19.5" customHeight="1">
      <c r="A56" s="866"/>
      <c r="B56" s="298" t="s">
        <v>585</v>
      </c>
      <c r="C56" s="295">
        <v>10568.001200000001</v>
      </c>
      <c r="D56" s="295">
        <v>4814.5491999999995</v>
      </c>
      <c r="E56" s="295">
        <v>7553.1836000000003</v>
      </c>
      <c r="F56" s="295">
        <v>21918.510000000002</v>
      </c>
      <c r="G56" s="295">
        <v>18640.762200000001</v>
      </c>
      <c r="H56" s="295">
        <v>18517.7539</v>
      </c>
      <c r="I56" s="295">
        <v>18271.066645161289</v>
      </c>
      <c r="J56" s="295">
        <v>18517.7539</v>
      </c>
      <c r="K56" s="295">
        <v>18271.066645161289</v>
      </c>
      <c r="L56" s="304">
        <v>-1.3321661804713281E-2</v>
      </c>
    </row>
    <row r="57" spans="1:12" ht="19.5" customHeight="1">
      <c r="A57" s="866"/>
      <c r="B57" s="98" t="s">
        <v>586</v>
      </c>
      <c r="C57" s="100">
        <v>10568.001200000001</v>
      </c>
      <c r="D57" s="100">
        <v>4814.5491999999995</v>
      </c>
      <c r="E57" s="100">
        <v>7553.1836000000003</v>
      </c>
      <c r="F57" s="100">
        <v>21918.510000000002</v>
      </c>
      <c r="G57" s="101">
        <v>18640.762200000001</v>
      </c>
      <c r="H57" s="101">
        <v>18517.7539</v>
      </c>
      <c r="I57" s="101">
        <v>18271.066645161289</v>
      </c>
      <c r="J57" s="101">
        <v>18517.7539</v>
      </c>
      <c r="K57" s="101">
        <v>18271.066645161289</v>
      </c>
      <c r="L57" s="316">
        <v>-1.3321661804713281E-2</v>
      </c>
    </row>
    <row r="58" spans="1:12" ht="19.5" customHeight="1">
      <c r="A58" s="917" t="s">
        <v>1298</v>
      </c>
      <c r="B58" s="917"/>
      <c r="C58" s="693">
        <v>1153235.8612439553</v>
      </c>
      <c r="D58" s="693">
        <v>1149046.2419999994</v>
      </c>
      <c r="E58" s="693">
        <v>988362.74279836041</v>
      </c>
      <c r="F58" s="693">
        <v>691537.74600000028</v>
      </c>
      <c r="G58" s="694">
        <v>589597.7494999998</v>
      </c>
      <c r="H58" s="694">
        <v>738891.57410000043</v>
      </c>
      <c r="I58" s="694">
        <v>862640.47628859081</v>
      </c>
      <c r="J58" s="694">
        <v>666292.45870000008</v>
      </c>
      <c r="K58" s="694">
        <v>724438.43052515027</v>
      </c>
      <c r="L58" s="695">
        <v>8.7267942276576971E-2</v>
      </c>
    </row>
    <row r="59" spans="1:12" ht="19.5" customHeight="1">
      <c r="A59" s="909" t="s">
        <v>557</v>
      </c>
      <c r="B59" s="298" t="s">
        <v>558</v>
      </c>
      <c r="C59" s="719">
        <v>1</v>
      </c>
      <c r="D59" s="719">
        <v>1</v>
      </c>
      <c r="E59" s="719">
        <v>1</v>
      </c>
      <c r="F59" s="719">
        <v>1</v>
      </c>
      <c r="G59" s="337">
        <v>1</v>
      </c>
      <c r="H59" s="337">
        <v>1</v>
      </c>
      <c r="I59" s="337">
        <v>1</v>
      </c>
      <c r="J59" s="337">
        <v>1</v>
      </c>
      <c r="K59" s="337">
        <v>1</v>
      </c>
      <c r="L59" s="337">
        <v>0</v>
      </c>
    </row>
    <row r="60" spans="1:12" ht="39" customHeight="1">
      <c r="A60" s="916"/>
      <c r="B60" s="338" t="s">
        <v>587</v>
      </c>
      <c r="C60" s="720">
        <v>9.1637812828684207E-3</v>
      </c>
      <c r="D60" s="720">
        <v>4.1900395510801403E-3</v>
      </c>
      <c r="E60" s="720">
        <v>7.6421168796939904E-3</v>
      </c>
      <c r="F60" s="720">
        <v>3.1695319780852563E-2</v>
      </c>
      <c r="G60" s="426">
        <v>3.1616067421912718E-2</v>
      </c>
      <c r="H60" s="426">
        <v>2.5061530742931215E-2</v>
      </c>
      <c r="I60" s="426">
        <v>2.1180395712209567E-2</v>
      </c>
      <c r="J60" s="426">
        <v>2.7792230961355767E-2</v>
      </c>
      <c r="K60" s="426">
        <v>2.5221006886556901E-2</v>
      </c>
      <c r="L60" s="426">
        <v>-9.2515929303195299E-2</v>
      </c>
    </row>
    <row r="61" spans="1:12" ht="19.5" customHeight="1">
      <c r="A61" s="97"/>
      <c r="B61" s="98"/>
      <c r="C61" s="100"/>
      <c r="D61" s="100"/>
      <c r="E61" s="100"/>
      <c r="F61" s="101"/>
      <c r="G61" s="101"/>
      <c r="H61" s="101"/>
      <c r="I61" s="101"/>
    </row>
    <row r="62" spans="1:12" ht="19.5" customHeight="1"/>
    <row r="63" spans="1:12" ht="19.5" customHeight="1"/>
    <row r="64" spans="1:12" ht="19.5" customHeight="1">
      <c r="A64" s="308" t="s">
        <v>574</v>
      </c>
      <c r="B64" s="309" t="s">
        <v>576</v>
      </c>
      <c r="C64" s="308"/>
      <c r="D64" s="308"/>
      <c r="E64" s="308"/>
      <c r="F64" s="308"/>
      <c r="G64" s="308"/>
      <c r="H64" s="308"/>
      <c r="I64" s="308"/>
      <c r="J64" s="912" t="s">
        <v>539</v>
      </c>
      <c r="K64" s="912"/>
      <c r="L64" s="912"/>
    </row>
    <row r="65" spans="1:12" ht="27" customHeight="1">
      <c r="A65" s="332" t="s">
        <v>540</v>
      </c>
      <c r="B65" s="310" t="s">
        <v>264</v>
      </c>
      <c r="C65" s="311" t="s">
        <v>541</v>
      </c>
      <c r="D65" s="311" t="s">
        <v>542</v>
      </c>
      <c r="E65" s="311" t="s">
        <v>543</v>
      </c>
      <c r="F65" s="311" t="s">
        <v>544</v>
      </c>
      <c r="G65" s="311" t="s">
        <v>545</v>
      </c>
      <c r="H65" s="311" t="s">
        <v>21</v>
      </c>
      <c r="I65" s="311" t="s">
        <v>133</v>
      </c>
      <c r="J65" s="328" t="s">
        <v>21</v>
      </c>
      <c r="K65" s="328" t="s">
        <v>133</v>
      </c>
      <c r="L65" s="328" t="s">
        <v>546</v>
      </c>
    </row>
    <row r="66" spans="1:12" ht="27" customHeight="1">
      <c r="A66" s="692" t="s">
        <v>581</v>
      </c>
      <c r="B66" s="696" t="s">
        <v>582</v>
      </c>
      <c r="C66" s="312">
        <v>423834.21429999999</v>
      </c>
      <c r="D66" s="312">
        <v>332269.17050000001</v>
      </c>
      <c r="E66" s="312">
        <v>289958.79139999999</v>
      </c>
      <c r="F66" s="312">
        <v>185072.3461</v>
      </c>
      <c r="G66" s="312">
        <v>201667.65007752017</v>
      </c>
      <c r="H66" s="312">
        <v>306559.35149499238</v>
      </c>
      <c r="I66" s="312">
        <v>726979.43617065006</v>
      </c>
      <c r="J66" s="312">
        <v>136849.16689999998</v>
      </c>
      <c r="K66" s="312">
        <v>138806.06199580256</v>
      </c>
      <c r="L66" s="305">
        <v>1.4299649315604235E-2</v>
      </c>
    </row>
    <row r="67" spans="1:12" ht="27" customHeight="1">
      <c r="A67" s="915" t="s">
        <v>583</v>
      </c>
      <c r="B67" s="298" t="s">
        <v>584</v>
      </c>
      <c r="C67" s="295">
        <v>0</v>
      </c>
      <c r="D67" s="295">
        <v>0</v>
      </c>
      <c r="E67" s="295">
        <v>0</v>
      </c>
      <c r="F67" s="295">
        <v>0</v>
      </c>
      <c r="G67" s="295">
        <v>0</v>
      </c>
      <c r="H67" s="295">
        <v>0</v>
      </c>
      <c r="I67" s="295">
        <v>0</v>
      </c>
      <c r="J67" s="295">
        <v>0</v>
      </c>
      <c r="K67" s="295">
        <v>0</v>
      </c>
      <c r="L67" s="304" t="s">
        <v>1615</v>
      </c>
    </row>
    <row r="68" spans="1:12" ht="19.5" customHeight="1">
      <c r="A68" s="866"/>
      <c r="B68" s="298" t="s">
        <v>585</v>
      </c>
      <c r="C68" s="295" t="s">
        <v>1615</v>
      </c>
      <c r="D68" s="295" t="s">
        <v>1615</v>
      </c>
      <c r="E68" s="295" t="s">
        <v>1615</v>
      </c>
      <c r="F68" s="295" t="s">
        <v>1615</v>
      </c>
      <c r="G68" s="295" t="s">
        <v>1615</v>
      </c>
      <c r="H68" s="295" t="s">
        <v>1615</v>
      </c>
      <c r="I68" s="295" t="s">
        <v>1615</v>
      </c>
      <c r="J68" s="295" t="s">
        <v>1615</v>
      </c>
      <c r="K68" s="295" t="s">
        <v>1615</v>
      </c>
      <c r="L68" s="304" t="s">
        <v>1615</v>
      </c>
    </row>
    <row r="69" spans="1:12" ht="19.5" customHeight="1">
      <c r="A69" s="918"/>
      <c r="B69" s="98" t="s">
        <v>586</v>
      </c>
      <c r="C69" s="100">
        <v>0</v>
      </c>
      <c r="D69" s="100">
        <v>0</v>
      </c>
      <c r="E69" s="100">
        <v>0</v>
      </c>
      <c r="F69" s="100">
        <v>0</v>
      </c>
      <c r="G69" s="101">
        <v>0</v>
      </c>
      <c r="H69" s="101">
        <v>0</v>
      </c>
      <c r="I69" s="101">
        <v>0</v>
      </c>
      <c r="J69" s="101">
        <v>0</v>
      </c>
      <c r="K69" s="101">
        <v>0</v>
      </c>
      <c r="L69" s="316" t="s">
        <v>1615</v>
      </c>
    </row>
    <row r="70" spans="1:12" ht="19.5" customHeight="1">
      <c r="A70" s="917" t="s">
        <v>1298</v>
      </c>
      <c r="B70" s="917"/>
      <c r="C70" s="693">
        <v>423834.21429999999</v>
      </c>
      <c r="D70" s="693">
        <v>332269.17050000001</v>
      </c>
      <c r="E70" s="693">
        <v>289958.79139999999</v>
      </c>
      <c r="F70" s="694">
        <v>185072.3461</v>
      </c>
      <c r="G70" s="694">
        <v>201667.65007752017</v>
      </c>
      <c r="H70" s="694">
        <v>306559.35149499238</v>
      </c>
      <c r="I70" s="694">
        <v>726979.43617065006</v>
      </c>
      <c r="J70" s="694">
        <v>136849.16689999998</v>
      </c>
      <c r="K70" s="694">
        <v>138806.06199580256</v>
      </c>
      <c r="L70" s="695">
        <v>1.4299649315604235E-2</v>
      </c>
    </row>
    <row r="71" spans="1:12" ht="19.5" customHeight="1">
      <c r="A71" s="909" t="s">
        <v>557</v>
      </c>
      <c r="B71" s="298" t="s">
        <v>558</v>
      </c>
      <c r="C71" s="322">
        <v>1</v>
      </c>
      <c r="D71" s="322">
        <v>1</v>
      </c>
      <c r="E71" s="322">
        <v>1</v>
      </c>
      <c r="F71" s="322">
        <v>1</v>
      </c>
      <c r="G71" s="304">
        <v>1</v>
      </c>
      <c r="H71" s="304">
        <v>1</v>
      </c>
      <c r="I71" s="304">
        <v>1</v>
      </c>
      <c r="J71" s="304">
        <v>1</v>
      </c>
      <c r="K71" s="304">
        <v>1</v>
      </c>
      <c r="L71" s="304">
        <v>0</v>
      </c>
    </row>
    <row r="72" spans="1:12" ht="39" customHeight="1">
      <c r="A72" s="916"/>
      <c r="B72" s="338" t="s">
        <v>587</v>
      </c>
      <c r="C72" s="718">
        <v>0</v>
      </c>
      <c r="D72" s="718">
        <v>0</v>
      </c>
      <c r="E72" s="718">
        <v>0</v>
      </c>
      <c r="F72" s="718">
        <v>0</v>
      </c>
      <c r="G72" s="341">
        <v>0</v>
      </c>
      <c r="H72" s="341">
        <v>0</v>
      </c>
      <c r="I72" s="341">
        <v>0</v>
      </c>
      <c r="J72" s="341">
        <v>0</v>
      </c>
      <c r="K72" s="341">
        <v>0</v>
      </c>
      <c r="L72" s="341" t="s">
        <v>1615</v>
      </c>
    </row>
    <row r="73" spans="1:12" ht="19.5" customHeight="1">
      <c r="A73" s="97"/>
      <c r="B73" s="98"/>
      <c r="C73" s="100"/>
      <c r="D73" s="100"/>
      <c r="E73" s="100"/>
      <c r="F73" s="101"/>
      <c r="G73" s="101"/>
      <c r="H73" s="101"/>
      <c r="I73" s="101"/>
    </row>
    <row r="74" spans="1:12">
      <c r="A74" s="866"/>
    </row>
    <row r="75" spans="1:12">
      <c r="A75" s="866"/>
    </row>
    <row r="76" spans="1:12" ht="19.5" customHeight="1">
      <c r="A76" s="308" t="s">
        <v>574</v>
      </c>
      <c r="B76" s="309" t="s">
        <v>577</v>
      </c>
      <c r="C76" s="308"/>
      <c r="D76" s="308"/>
      <c r="E76" s="308"/>
      <c r="F76" s="308"/>
      <c r="G76" s="308"/>
      <c r="H76" s="308"/>
      <c r="I76" s="308"/>
      <c r="J76" s="912" t="s">
        <v>539</v>
      </c>
      <c r="K76" s="912"/>
      <c r="L76" s="912"/>
    </row>
    <row r="77" spans="1:12" ht="27" customHeight="1">
      <c r="A77" s="332" t="s">
        <v>540</v>
      </c>
      <c r="B77" s="310" t="s">
        <v>264</v>
      </c>
      <c r="C77" s="311" t="s">
        <v>541</v>
      </c>
      <c r="D77" s="311" t="s">
        <v>542</v>
      </c>
      <c r="E77" s="311" t="s">
        <v>543</v>
      </c>
      <c r="F77" s="311" t="s">
        <v>544</v>
      </c>
      <c r="G77" s="311" t="s">
        <v>545</v>
      </c>
      <c r="H77" s="311" t="s">
        <v>21</v>
      </c>
      <c r="I77" s="311" t="s">
        <v>133</v>
      </c>
      <c r="J77" s="328" t="s">
        <v>21</v>
      </c>
      <c r="K77" s="328" t="s">
        <v>133</v>
      </c>
      <c r="L77" s="328" t="s">
        <v>546</v>
      </c>
    </row>
    <row r="78" spans="1:12" ht="27" customHeight="1">
      <c r="A78" s="692" t="s">
        <v>581</v>
      </c>
      <c r="B78" s="219" t="s">
        <v>582</v>
      </c>
      <c r="C78" s="312">
        <v>194891.73389999999</v>
      </c>
      <c r="D78" s="312">
        <v>246441.3796999999</v>
      </c>
      <c r="E78" s="312">
        <v>239952.31780000005</v>
      </c>
      <c r="F78" s="312">
        <v>210163.2389</v>
      </c>
      <c r="G78" s="312">
        <v>219116.96009999994</v>
      </c>
      <c r="H78" s="312">
        <v>238505.89689999996</v>
      </c>
      <c r="I78" s="312">
        <v>277061.784928751</v>
      </c>
      <c r="J78" s="312">
        <v>174375.36539999998</v>
      </c>
      <c r="K78" s="312">
        <v>196510.10258807507</v>
      </c>
      <c r="L78" s="305">
        <v>0.1269372949401435</v>
      </c>
    </row>
    <row r="79" spans="1:12" ht="27" customHeight="1">
      <c r="A79" s="866" t="s">
        <v>583</v>
      </c>
      <c r="B79" s="298" t="s">
        <v>584</v>
      </c>
      <c r="C79" s="295">
        <v>0</v>
      </c>
      <c r="D79" s="295">
        <v>0</v>
      </c>
      <c r="E79" s="295">
        <v>0</v>
      </c>
      <c r="F79" s="295">
        <v>0</v>
      </c>
      <c r="G79" s="295">
        <v>0</v>
      </c>
      <c r="H79" s="295">
        <v>0</v>
      </c>
      <c r="I79" s="295">
        <v>0</v>
      </c>
      <c r="J79" s="295">
        <v>0</v>
      </c>
      <c r="K79" s="295">
        <v>0</v>
      </c>
      <c r="L79" s="304" t="s">
        <v>1615</v>
      </c>
    </row>
    <row r="80" spans="1:12" ht="19.5" customHeight="1">
      <c r="A80" s="866"/>
      <c r="B80" s="298" t="s">
        <v>585</v>
      </c>
      <c r="C80" s="295" t="s">
        <v>1615</v>
      </c>
      <c r="D80" s="295" t="s">
        <v>1615</v>
      </c>
      <c r="E80" s="295" t="s">
        <v>1615</v>
      </c>
      <c r="F80" s="295" t="s">
        <v>1615</v>
      </c>
      <c r="G80" s="295" t="s">
        <v>1615</v>
      </c>
      <c r="H80" s="295" t="s">
        <v>1615</v>
      </c>
      <c r="I80" s="295" t="s">
        <v>1615</v>
      </c>
      <c r="J80" s="295" t="s">
        <v>1615</v>
      </c>
      <c r="K80" s="295" t="s">
        <v>1615</v>
      </c>
      <c r="L80" s="304" t="s">
        <v>1615</v>
      </c>
    </row>
    <row r="81" spans="1:12" ht="19.5" customHeight="1">
      <c r="A81" s="911"/>
      <c r="B81" s="98" t="s">
        <v>586</v>
      </c>
      <c r="C81" s="100">
        <v>0</v>
      </c>
      <c r="D81" s="100">
        <v>0</v>
      </c>
      <c r="E81" s="100">
        <v>0</v>
      </c>
      <c r="F81" s="100">
        <v>0</v>
      </c>
      <c r="G81" s="101">
        <v>0</v>
      </c>
      <c r="H81" s="101">
        <v>0</v>
      </c>
      <c r="I81" s="101">
        <v>0</v>
      </c>
      <c r="J81" s="101">
        <v>0</v>
      </c>
      <c r="K81" s="101">
        <v>0</v>
      </c>
      <c r="L81" s="316" t="s">
        <v>1615</v>
      </c>
    </row>
    <row r="82" spans="1:12" ht="19.5" customHeight="1">
      <c r="A82" s="917" t="s">
        <v>1298</v>
      </c>
      <c r="B82" s="917"/>
      <c r="C82" s="693">
        <v>194891.73389999999</v>
      </c>
      <c r="D82" s="693">
        <v>246441.3796999999</v>
      </c>
      <c r="E82" s="693">
        <v>239952.31780000005</v>
      </c>
      <c r="F82" s="694">
        <v>210163.2389</v>
      </c>
      <c r="G82" s="694">
        <v>219116.96009999994</v>
      </c>
      <c r="H82" s="694">
        <v>238505.89689999996</v>
      </c>
      <c r="I82" s="694">
        <v>277061.784928751</v>
      </c>
      <c r="J82" s="694">
        <v>174375.36539999998</v>
      </c>
      <c r="K82" s="694">
        <v>196510.10258807507</v>
      </c>
      <c r="L82" s="695">
        <v>0.1269372949401435</v>
      </c>
    </row>
    <row r="83" spans="1:12" ht="19.5" customHeight="1">
      <c r="A83" s="909" t="s">
        <v>557</v>
      </c>
      <c r="B83" s="298" t="s">
        <v>558</v>
      </c>
      <c r="C83" s="322">
        <v>1</v>
      </c>
      <c r="D83" s="322">
        <v>0.95542123413445645</v>
      </c>
      <c r="E83" s="322">
        <v>0.9437565775557557</v>
      </c>
      <c r="F83" s="322">
        <v>1</v>
      </c>
      <c r="G83" s="304">
        <v>1</v>
      </c>
      <c r="H83" s="304">
        <v>1</v>
      </c>
      <c r="I83" s="304">
        <v>1</v>
      </c>
      <c r="J83" s="304">
        <v>1</v>
      </c>
      <c r="K83" s="304">
        <v>1</v>
      </c>
      <c r="L83" s="304">
        <v>0</v>
      </c>
    </row>
    <row r="84" spans="1:12" ht="39" customHeight="1">
      <c r="A84" s="916"/>
      <c r="B84" s="338" t="s">
        <v>587</v>
      </c>
      <c r="C84" s="718">
        <v>0</v>
      </c>
      <c r="D84" s="718">
        <v>0</v>
      </c>
      <c r="E84" s="718">
        <v>0</v>
      </c>
      <c r="F84" s="718">
        <v>0</v>
      </c>
      <c r="G84" s="341">
        <v>0</v>
      </c>
      <c r="H84" s="341">
        <v>0</v>
      </c>
      <c r="I84" s="341">
        <v>0</v>
      </c>
      <c r="J84" s="341">
        <v>0</v>
      </c>
      <c r="K84" s="341">
        <v>0</v>
      </c>
      <c r="L84" s="341" t="s">
        <v>1615</v>
      </c>
    </row>
    <row r="85" spans="1:12">
      <c r="A85" s="97"/>
      <c r="B85" s="98"/>
      <c r="C85" s="100"/>
      <c r="D85" s="100"/>
      <c r="E85" s="100"/>
      <c r="F85" s="101"/>
      <c r="G85" s="101"/>
      <c r="H85" s="101"/>
      <c r="I85" s="101"/>
    </row>
    <row r="86" spans="1:12">
      <c r="A86" s="97"/>
      <c r="B86" s="98"/>
      <c r="C86" s="100"/>
      <c r="D86" s="100"/>
      <c r="E86" s="100"/>
      <c r="F86" s="101"/>
      <c r="G86" s="101"/>
      <c r="H86" s="101"/>
      <c r="I86" s="101"/>
    </row>
    <row r="87" spans="1:12">
      <c r="A87" s="97"/>
      <c r="B87" s="98"/>
      <c r="C87" s="100"/>
      <c r="D87" s="100"/>
      <c r="E87" s="100"/>
      <c r="F87" s="101"/>
      <c r="G87" s="101"/>
      <c r="H87" s="101"/>
      <c r="I87" s="101"/>
    </row>
    <row r="88" spans="1:12" ht="19.5" customHeight="1">
      <c r="A88" s="308" t="s">
        <v>574</v>
      </c>
      <c r="B88" s="309" t="s">
        <v>578</v>
      </c>
      <c r="C88" s="308"/>
      <c r="D88" s="308"/>
      <c r="E88" s="308"/>
      <c r="F88" s="308"/>
      <c r="G88" s="308"/>
      <c r="H88" s="308"/>
      <c r="I88" s="308"/>
      <c r="J88" s="912" t="s">
        <v>539</v>
      </c>
      <c r="K88" s="912"/>
      <c r="L88" s="912"/>
    </row>
    <row r="89" spans="1:12" ht="27" customHeight="1">
      <c r="A89" s="332" t="s">
        <v>540</v>
      </c>
      <c r="B89" s="310" t="s">
        <v>264</v>
      </c>
      <c r="C89" s="311" t="s">
        <v>541</v>
      </c>
      <c r="D89" s="311" t="s">
        <v>542</v>
      </c>
      <c r="E89" s="311" t="s">
        <v>543</v>
      </c>
      <c r="F89" s="311" t="s">
        <v>544</v>
      </c>
      <c r="G89" s="311" t="s">
        <v>545</v>
      </c>
      <c r="H89" s="311" t="s">
        <v>21</v>
      </c>
      <c r="I89" s="311" t="s">
        <v>133</v>
      </c>
      <c r="J89" s="328" t="s">
        <v>21</v>
      </c>
      <c r="K89" s="328" t="s">
        <v>133</v>
      </c>
      <c r="L89" s="328" t="s">
        <v>546</v>
      </c>
    </row>
    <row r="90" spans="1:12" ht="27" customHeight="1">
      <c r="A90" s="692" t="s">
        <v>581</v>
      </c>
      <c r="B90" s="696" t="s">
        <v>582</v>
      </c>
      <c r="C90" s="312"/>
      <c r="D90" s="312"/>
      <c r="E90" s="312"/>
      <c r="F90" s="312">
        <v>3361.3096</v>
      </c>
      <c r="G90" s="312">
        <v>9261.4103999999988</v>
      </c>
      <c r="H90" s="312">
        <v>13617.400099999999</v>
      </c>
      <c r="I90" s="312">
        <v>23272.293999462363</v>
      </c>
      <c r="J90" s="312">
        <v>10553.8819</v>
      </c>
      <c r="K90" s="312">
        <v>12692.411587849465</v>
      </c>
      <c r="L90" s="305">
        <v>0.20262967769702489</v>
      </c>
    </row>
    <row r="91" spans="1:12" ht="27" customHeight="1">
      <c r="A91" s="915" t="s">
        <v>583</v>
      </c>
      <c r="B91" s="298" t="s">
        <v>584</v>
      </c>
      <c r="C91" s="295"/>
      <c r="D91" s="295"/>
      <c r="E91" s="295"/>
      <c r="F91" s="295">
        <v>0</v>
      </c>
      <c r="G91" s="295">
        <v>0</v>
      </c>
      <c r="H91" s="295">
        <v>0</v>
      </c>
      <c r="I91" s="295">
        <v>0</v>
      </c>
      <c r="J91" s="295">
        <v>0</v>
      </c>
      <c r="K91" s="295">
        <v>0</v>
      </c>
      <c r="L91" s="304" t="s">
        <v>1615</v>
      </c>
    </row>
    <row r="92" spans="1:12" ht="19.5" customHeight="1">
      <c r="A92" s="866"/>
      <c r="B92" s="298" t="s">
        <v>585</v>
      </c>
      <c r="C92" s="295"/>
      <c r="D92" s="295"/>
      <c r="E92" s="295"/>
      <c r="F92" s="295" t="s">
        <v>1615</v>
      </c>
      <c r="G92" s="295" t="s">
        <v>1615</v>
      </c>
      <c r="H92" s="295" t="s">
        <v>1615</v>
      </c>
      <c r="I92" s="295" t="s">
        <v>1615</v>
      </c>
      <c r="J92" s="295" t="s">
        <v>1615</v>
      </c>
      <c r="K92" s="295" t="s">
        <v>1615</v>
      </c>
      <c r="L92" s="304" t="s">
        <v>1615</v>
      </c>
    </row>
    <row r="93" spans="1:12" ht="19.5" customHeight="1">
      <c r="A93" s="911"/>
      <c r="B93" s="98" t="s">
        <v>586</v>
      </c>
      <c r="C93" s="100"/>
      <c r="D93" s="100"/>
      <c r="E93" s="100"/>
      <c r="F93" s="100">
        <v>0</v>
      </c>
      <c r="G93" s="101">
        <v>0</v>
      </c>
      <c r="H93" s="101">
        <v>0</v>
      </c>
      <c r="I93" s="101">
        <v>0</v>
      </c>
      <c r="J93" s="101">
        <v>0</v>
      </c>
      <c r="K93" s="101">
        <v>0</v>
      </c>
      <c r="L93" s="316" t="s">
        <v>1615</v>
      </c>
    </row>
    <row r="94" spans="1:12" ht="19.5" customHeight="1">
      <c r="A94" s="917" t="s">
        <v>1298</v>
      </c>
      <c r="B94" s="917"/>
      <c r="C94" s="693"/>
      <c r="D94" s="693"/>
      <c r="E94" s="693"/>
      <c r="F94" s="694">
        <v>3361.3096</v>
      </c>
      <c r="G94" s="694">
        <v>9261.4103999999988</v>
      </c>
      <c r="H94" s="694">
        <v>13617.400099999999</v>
      </c>
      <c r="I94" s="694">
        <v>23272.293999462363</v>
      </c>
      <c r="J94" s="694">
        <v>10553.8819</v>
      </c>
      <c r="K94" s="694">
        <v>12692.411587849465</v>
      </c>
      <c r="L94" s="695">
        <v>0.20262967769702489</v>
      </c>
    </row>
    <row r="95" spans="1:12" ht="19.5" customHeight="1">
      <c r="A95" s="909" t="s">
        <v>557</v>
      </c>
      <c r="B95" s="298" t="s">
        <v>558</v>
      </c>
      <c r="C95" s="322" t="s">
        <v>1615</v>
      </c>
      <c r="D95" s="322" t="s">
        <v>1615</v>
      </c>
      <c r="E95" s="322" t="s">
        <v>1615</v>
      </c>
      <c r="F95" s="322">
        <v>1</v>
      </c>
      <c r="G95" s="304">
        <v>1</v>
      </c>
      <c r="H95" s="304">
        <v>1</v>
      </c>
      <c r="I95" s="304">
        <v>1</v>
      </c>
      <c r="J95" s="304">
        <v>1</v>
      </c>
      <c r="K95" s="304">
        <v>1</v>
      </c>
      <c r="L95" s="304">
        <v>0</v>
      </c>
    </row>
    <row r="96" spans="1:12" ht="39" customHeight="1">
      <c r="A96" s="916"/>
      <c r="B96" s="338" t="s">
        <v>587</v>
      </c>
      <c r="C96" s="718" t="s">
        <v>1615</v>
      </c>
      <c r="D96" s="718" t="s">
        <v>1615</v>
      </c>
      <c r="E96" s="718" t="s">
        <v>1615</v>
      </c>
      <c r="F96" s="718">
        <v>0</v>
      </c>
      <c r="G96" s="341">
        <v>0</v>
      </c>
      <c r="H96" s="341">
        <v>0</v>
      </c>
      <c r="I96" s="341">
        <v>0</v>
      </c>
      <c r="J96" s="341">
        <v>0</v>
      </c>
      <c r="K96" s="341">
        <v>0</v>
      </c>
      <c r="L96" s="341" t="s">
        <v>1615</v>
      </c>
    </row>
    <row r="97" spans="1:12" ht="19.5" customHeight="1">
      <c r="A97" s="97"/>
      <c r="B97" s="98"/>
      <c r="C97" s="100"/>
      <c r="D97" s="100"/>
      <c r="E97" s="100"/>
      <c r="F97" s="101"/>
      <c r="G97" s="101"/>
      <c r="H97" s="101"/>
      <c r="I97" s="101"/>
    </row>
    <row r="98" spans="1:12" ht="19.5" customHeight="1">
      <c r="A98" s="97"/>
      <c r="B98" s="98"/>
      <c r="C98" s="100"/>
      <c r="D98" s="100"/>
      <c r="E98" s="100"/>
      <c r="F98" s="101"/>
      <c r="G98" s="101"/>
      <c r="H98" s="101"/>
      <c r="I98" s="101"/>
    </row>
    <row r="99" spans="1:12" ht="19.5" customHeight="1">
      <c r="A99" s="97"/>
      <c r="B99" s="98"/>
      <c r="C99" s="100"/>
      <c r="D99" s="100"/>
      <c r="E99" s="100"/>
      <c r="F99" s="101"/>
      <c r="G99" s="101"/>
      <c r="H99" s="101"/>
      <c r="I99" s="101"/>
    </row>
    <row r="100" spans="1:12" ht="19.5" customHeight="1">
      <c r="A100" s="308" t="s">
        <v>574</v>
      </c>
      <c r="B100" s="309" t="s">
        <v>579</v>
      </c>
      <c r="C100" s="308"/>
      <c r="D100" s="308"/>
      <c r="E100" s="308"/>
      <c r="F100" s="308"/>
      <c r="G100" s="308"/>
      <c r="H100" s="308"/>
      <c r="I100" s="308"/>
      <c r="J100" s="912" t="s">
        <v>539</v>
      </c>
      <c r="K100" s="912"/>
      <c r="L100" s="912"/>
    </row>
    <row r="101" spans="1:12" ht="27" customHeight="1">
      <c r="A101" s="332" t="s">
        <v>540</v>
      </c>
      <c r="B101" s="310" t="s">
        <v>264</v>
      </c>
      <c r="C101" s="311" t="s">
        <v>541</v>
      </c>
      <c r="D101" s="311" t="s">
        <v>542</v>
      </c>
      <c r="E101" s="311" t="s">
        <v>543</v>
      </c>
      <c r="F101" s="311" t="s">
        <v>544</v>
      </c>
      <c r="G101" s="311" t="s">
        <v>545</v>
      </c>
      <c r="H101" s="311" t="s">
        <v>21</v>
      </c>
      <c r="I101" s="311" t="s">
        <v>133</v>
      </c>
      <c r="J101" s="328" t="s">
        <v>21</v>
      </c>
      <c r="K101" s="328" t="s">
        <v>133</v>
      </c>
      <c r="L101" s="328" t="s">
        <v>546</v>
      </c>
    </row>
    <row r="102" spans="1:12" ht="27" customHeight="1">
      <c r="A102" s="692" t="s">
        <v>581</v>
      </c>
      <c r="B102" s="219" t="s">
        <v>582</v>
      </c>
      <c r="C102" s="312"/>
      <c r="D102" s="312"/>
      <c r="E102" s="312"/>
      <c r="F102" s="312"/>
      <c r="G102" s="312">
        <v>23516.427500000005</v>
      </c>
      <c r="H102" s="312">
        <v>35750.136199999994</v>
      </c>
      <c r="I102" s="312">
        <v>31350.317214261449</v>
      </c>
      <c r="J102" s="312">
        <v>35750.136200000001</v>
      </c>
      <c r="K102" s="312">
        <v>31350.317214261446</v>
      </c>
      <c r="L102" s="305">
        <v>-0.1230713908647586</v>
      </c>
    </row>
    <row r="103" spans="1:12" ht="27" customHeight="1">
      <c r="A103" s="866" t="s">
        <v>583</v>
      </c>
      <c r="B103" s="298" t="s">
        <v>584</v>
      </c>
      <c r="C103" s="295"/>
      <c r="D103" s="295"/>
      <c r="E103" s="295"/>
      <c r="F103" s="295"/>
      <c r="G103" s="295">
        <v>0</v>
      </c>
      <c r="H103" s="295">
        <v>0</v>
      </c>
      <c r="I103" s="295">
        <v>0</v>
      </c>
      <c r="J103" s="295">
        <v>0</v>
      </c>
      <c r="K103" s="295">
        <v>0</v>
      </c>
      <c r="L103" s="304" t="s">
        <v>1615</v>
      </c>
    </row>
    <row r="104" spans="1:12" ht="19.5" customHeight="1">
      <c r="A104" s="866"/>
      <c r="B104" s="298" t="s">
        <v>585</v>
      </c>
      <c r="C104" s="295"/>
      <c r="D104" s="295"/>
      <c r="E104" s="295"/>
      <c r="F104" s="295"/>
      <c r="G104" s="295" t="s">
        <v>1615</v>
      </c>
      <c r="H104" s="295" t="s">
        <v>1615</v>
      </c>
      <c r="I104" s="295" t="s">
        <v>1615</v>
      </c>
      <c r="J104" s="295" t="s">
        <v>1615</v>
      </c>
      <c r="K104" s="295" t="s">
        <v>1615</v>
      </c>
      <c r="L104" s="304" t="s">
        <v>1615</v>
      </c>
    </row>
    <row r="105" spans="1:12" ht="19.5" customHeight="1">
      <c r="A105" s="911"/>
      <c r="B105" s="98" t="s">
        <v>586</v>
      </c>
      <c r="C105" s="100"/>
      <c r="D105" s="100"/>
      <c r="E105" s="100"/>
      <c r="F105" s="100"/>
      <c r="G105" s="101">
        <v>0</v>
      </c>
      <c r="H105" s="101">
        <v>0</v>
      </c>
      <c r="I105" s="101">
        <v>0</v>
      </c>
      <c r="J105" s="101">
        <v>0</v>
      </c>
      <c r="K105" s="101">
        <v>0</v>
      </c>
      <c r="L105" s="316" t="s">
        <v>1615</v>
      </c>
    </row>
    <row r="106" spans="1:12" ht="19.5" customHeight="1">
      <c r="A106" s="917" t="s">
        <v>1298</v>
      </c>
      <c r="B106" s="917"/>
      <c r="C106" s="693"/>
      <c r="D106" s="693"/>
      <c r="E106" s="693"/>
      <c r="F106" s="694"/>
      <c r="G106" s="694">
        <v>23516.427500000005</v>
      </c>
      <c r="H106" s="694">
        <v>35750.136199999994</v>
      </c>
      <c r="I106" s="694">
        <v>31350.317214261449</v>
      </c>
      <c r="J106" s="694">
        <v>35750.136200000001</v>
      </c>
      <c r="K106" s="694">
        <v>31350.317214261446</v>
      </c>
      <c r="L106" s="695">
        <v>-0.1230713908647586</v>
      </c>
    </row>
    <row r="107" spans="1:12" ht="19.5" customHeight="1">
      <c r="A107" s="909" t="s">
        <v>557</v>
      </c>
      <c r="B107" s="298" t="s">
        <v>558</v>
      </c>
      <c r="C107" s="322" t="s">
        <v>1615</v>
      </c>
      <c r="D107" s="322" t="s">
        <v>1615</v>
      </c>
      <c r="E107" s="322" t="s">
        <v>1615</v>
      </c>
      <c r="F107" s="322" t="s">
        <v>1615</v>
      </c>
      <c r="G107" s="304">
        <v>1</v>
      </c>
      <c r="H107" s="304">
        <v>1</v>
      </c>
      <c r="I107" s="304">
        <v>1</v>
      </c>
      <c r="J107" s="304">
        <v>1</v>
      </c>
      <c r="K107" s="304">
        <v>1</v>
      </c>
      <c r="L107" s="304">
        <v>0</v>
      </c>
    </row>
    <row r="108" spans="1:12" ht="39" customHeight="1">
      <c r="A108" s="916"/>
      <c r="B108" s="338" t="s">
        <v>587</v>
      </c>
      <c r="C108" s="718" t="s">
        <v>1615</v>
      </c>
      <c r="D108" s="718" t="s">
        <v>1615</v>
      </c>
      <c r="E108" s="718" t="s">
        <v>1615</v>
      </c>
      <c r="F108" s="718" t="s">
        <v>1615</v>
      </c>
      <c r="G108" s="341">
        <v>0</v>
      </c>
      <c r="H108" s="341">
        <v>0</v>
      </c>
      <c r="I108" s="341">
        <v>0</v>
      </c>
      <c r="J108" s="341">
        <v>0</v>
      </c>
      <c r="K108" s="341">
        <v>0</v>
      </c>
      <c r="L108" s="341" t="s">
        <v>1615</v>
      </c>
    </row>
    <row r="109" spans="1:12">
      <c r="A109" s="97"/>
      <c r="B109" s="98"/>
    </row>
  </sheetData>
  <mergeCells count="27">
    <mergeCell ref="A103:A105"/>
    <mergeCell ref="A107:A108"/>
    <mergeCell ref="A55:A57"/>
    <mergeCell ref="A67:A69"/>
    <mergeCell ref="A71:A72"/>
    <mergeCell ref="A79:A81"/>
    <mergeCell ref="A83:A84"/>
    <mergeCell ref="A58:B58"/>
    <mergeCell ref="A70:B70"/>
    <mergeCell ref="A82:B82"/>
    <mergeCell ref="A94:B94"/>
    <mergeCell ref="A106:B106"/>
    <mergeCell ref="J88:L88"/>
    <mergeCell ref="A91:A93"/>
    <mergeCell ref="A95:A96"/>
    <mergeCell ref="J100:L100"/>
    <mergeCell ref="J8:L8"/>
    <mergeCell ref="J76:L76"/>
    <mergeCell ref="J64:L64"/>
    <mergeCell ref="J22:L22"/>
    <mergeCell ref="A24:A28"/>
    <mergeCell ref="J52:L52"/>
    <mergeCell ref="A74:A75"/>
    <mergeCell ref="A10:A13"/>
    <mergeCell ref="A59:A60"/>
    <mergeCell ref="A15:A16"/>
    <mergeCell ref="A14:B14"/>
  </mergeCells>
  <hyperlinks>
    <hyperlink ref="A1" location="Introduction!A1" display="&lt; Home" xr:uid="{86E91D38-2864-4DB5-9E04-53E69CFE51F4}"/>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1" manualBreakCount="1">
    <brk id="63" max="11"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9C65-B066-42E3-AE0B-652CCED7C51C}">
  <sheetPr codeName="Sheet24">
    <tabColor rgb="FFD2EEEA"/>
    <pageSetUpPr fitToPage="1"/>
  </sheetPr>
  <dimension ref="A1:I36"/>
  <sheetViews>
    <sheetView showGridLines="0" zoomScale="93" zoomScaleNormal="93" zoomScaleSheetLayoutView="93" zoomScalePageLayoutView="67" workbookViewId="0"/>
  </sheetViews>
  <sheetFormatPr defaultRowHeight="14.25"/>
  <cols>
    <col min="1" max="1" width="44.625" customWidth="1"/>
    <col min="2" max="2" width="13.125" style="70" customWidth="1"/>
    <col min="3" max="9" width="12" style="70" customWidth="1"/>
  </cols>
  <sheetData>
    <row r="1" spans="1:9">
      <c r="A1" s="102" t="s">
        <v>13</v>
      </c>
      <c r="B1" s="170"/>
    </row>
    <row r="4" spans="1:9" ht="20.25" thickBot="1">
      <c r="A4" s="286" t="s">
        <v>1121</v>
      </c>
      <c r="B4" s="67"/>
      <c r="C4" s="67"/>
      <c r="D4" s="67"/>
      <c r="E4" s="67"/>
      <c r="F4" s="67"/>
      <c r="G4" s="67"/>
      <c r="H4" s="67"/>
      <c r="I4" s="67"/>
    </row>
    <row r="5" spans="1:9" ht="15" thickTop="1">
      <c r="A5" s="64"/>
      <c r="B5" s="67"/>
      <c r="C5" s="67"/>
      <c r="D5" s="67"/>
      <c r="E5" s="67"/>
      <c r="F5" s="67"/>
      <c r="G5" s="67"/>
      <c r="H5" s="67"/>
      <c r="I5" s="67"/>
    </row>
    <row r="6" spans="1:9" ht="15">
      <c r="A6" s="65" t="s">
        <v>606</v>
      </c>
      <c r="B6" s="67"/>
      <c r="C6" s="67"/>
      <c r="D6" s="67"/>
      <c r="E6" s="67"/>
      <c r="F6" s="67"/>
      <c r="G6" s="67"/>
      <c r="H6" s="67"/>
      <c r="I6" s="67"/>
    </row>
    <row r="7" spans="1:9" ht="24.75" customHeight="1">
      <c r="A7" s="866" t="s">
        <v>607</v>
      </c>
      <c r="B7" s="866"/>
      <c r="C7" s="866"/>
      <c r="D7" s="866"/>
      <c r="E7" s="866"/>
      <c r="F7" s="866"/>
      <c r="G7" s="866"/>
      <c r="H7" s="866"/>
      <c r="I7"/>
    </row>
    <row r="8" spans="1:9" ht="15" customHeight="1">
      <c r="A8" s="59"/>
      <c r="B8" s="68"/>
      <c r="C8" s="68"/>
      <c r="D8" s="68"/>
      <c r="E8" s="68"/>
      <c r="F8" s="68"/>
      <c r="G8" s="68"/>
      <c r="H8" s="68"/>
      <c r="I8" s="68"/>
    </row>
    <row r="9" spans="1:9" ht="19.5" customHeight="1">
      <c r="A9" s="491" t="s">
        <v>608</v>
      </c>
      <c r="B9" s="492"/>
      <c r="C9" s="492" t="s">
        <v>541</v>
      </c>
      <c r="D9" s="492" t="s">
        <v>542</v>
      </c>
      <c r="E9" s="492" t="s">
        <v>543</v>
      </c>
      <c r="F9" s="492" t="s">
        <v>544</v>
      </c>
      <c r="G9" s="492" t="s">
        <v>545</v>
      </c>
      <c r="H9" s="492" t="s">
        <v>21</v>
      </c>
      <c r="I9" s="492" t="s">
        <v>133</v>
      </c>
    </row>
    <row r="10" spans="1:9" ht="19.5" customHeight="1">
      <c r="A10" s="91" t="s">
        <v>609</v>
      </c>
      <c r="B10" s="93"/>
      <c r="C10" s="93" t="s">
        <v>610</v>
      </c>
      <c r="D10" s="93" t="s">
        <v>611</v>
      </c>
      <c r="E10" s="93" t="s">
        <v>612</v>
      </c>
      <c r="F10" s="93" t="s">
        <v>613</v>
      </c>
      <c r="G10" s="93" t="s">
        <v>614</v>
      </c>
      <c r="H10" s="208">
        <v>24.491731234677808</v>
      </c>
      <c r="I10" s="208">
        <v>18.105111639874359</v>
      </c>
    </row>
    <row r="11" spans="1:9" ht="19.5" customHeight="1">
      <c r="A11" s="294" t="s">
        <v>615</v>
      </c>
      <c r="B11" s="344"/>
      <c r="C11" s="344" t="s">
        <v>616</v>
      </c>
      <c r="D11" s="344" t="s">
        <v>617</v>
      </c>
      <c r="E11" s="344" t="s">
        <v>618</v>
      </c>
      <c r="F11" s="344" t="s">
        <v>619</v>
      </c>
      <c r="G11" s="344" t="s">
        <v>620</v>
      </c>
      <c r="H11" s="334">
        <v>6.7773163683671171</v>
      </c>
      <c r="I11" s="334">
        <v>4.7316245970389774</v>
      </c>
    </row>
    <row r="12" spans="1:9" ht="19.5" customHeight="1">
      <c r="A12" s="294" t="s">
        <v>621</v>
      </c>
      <c r="B12" s="344"/>
      <c r="C12" s="344" t="s">
        <v>622</v>
      </c>
      <c r="D12" s="344" t="s">
        <v>622</v>
      </c>
      <c r="E12" s="344" t="s">
        <v>622</v>
      </c>
      <c r="F12" s="344" t="s">
        <v>622</v>
      </c>
      <c r="G12" s="344" t="s">
        <v>622</v>
      </c>
      <c r="H12" s="334">
        <v>8.8432176745949387E-2</v>
      </c>
      <c r="I12" s="334">
        <v>7.127635585430428E-2</v>
      </c>
    </row>
    <row r="13" spans="1:9" ht="19.5" customHeight="1">
      <c r="A13" s="294" t="s">
        <v>1608</v>
      </c>
      <c r="B13" s="344"/>
      <c r="C13" s="344" t="s">
        <v>623</v>
      </c>
      <c r="D13" s="344" t="s">
        <v>623</v>
      </c>
      <c r="E13" s="344" t="s">
        <v>624</v>
      </c>
      <c r="F13" s="344" t="s">
        <v>624</v>
      </c>
      <c r="G13" s="344" t="s">
        <v>625</v>
      </c>
      <c r="H13" s="334">
        <v>1.1810766898442546</v>
      </c>
      <c r="I13" s="334">
        <v>0.86333599430453933</v>
      </c>
    </row>
    <row r="14" spans="1:9" ht="19.5" customHeight="1">
      <c r="A14" s="294" t="s">
        <v>1609</v>
      </c>
      <c r="B14" s="344"/>
      <c r="C14" s="344" t="s">
        <v>625</v>
      </c>
      <c r="D14" s="344" t="s">
        <v>623</v>
      </c>
      <c r="E14" s="344" t="s">
        <v>624</v>
      </c>
      <c r="F14" s="344" t="s">
        <v>624</v>
      </c>
      <c r="G14" s="344" t="s">
        <v>625</v>
      </c>
      <c r="H14" s="334">
        <v>1.1962643752518685</v>
      </c>
      <c r="I14" s="334">
        <v>0.87328835924277803</v>
      </c>
    </row>
    <row r="15" spans="1:9" ht="19.5" customHeight="1">
      <c r="A15" s="91" t="s">
        <v>626</v>
      </c>
      <c r="B15" s="93"/>
      <c r="C15" s="93" t="s">
        <v>627</v>
      </c>
      <c r="D15" s="93" t="s">
        <v>627</v>
      </c>
      <c r="E15" s="93" t="s">
        <v>628</v>
      </c>
      <c r="F15" s="93" t="s">
        <v>629</v>
      </c>
      <c r="G15" s="93" t="s">
        <v>630</v>
      </c>
      <c r="H15" s="208">
        <v>0.98150972862865649</v>
      </c>
      <c r="I15" s="208">
        <v>0.70971827523307662</v>
      </c>
    </row>
    <row r="16" spans="1:9">
      <c r="A16" s="345"/>
      <c r="B16" s="346"/>
      <c r="C16" s="346"/>
      <c r="D16" s="346"/>
      <c r="E16" s="346"/>
      <c r="F16" s="346"/>
      <c r="G16" s="346"/>
      <c r="H16" s="346"/>
      <c r="I16" s="346"/>
    </row>
    <row r="17" spans="1:9">
      <c r="A17" s="59" t="s">
        <v>631</v>
      </c>
      <c r="B17" s="68"/>
      <c r="C17" s="68"/>
      <c r="D17" s="68"/>
      <c r="E17" s="68"/>
      <c r="F17" s="68"/>
      <c r="G17" s="68"/>
      <c r="H17" s="68"/>
      <c r="I17" s="68"/>
    </row>
    <row r="18" spans="1:9" ht="15">
      <c r="A18" s="65" t="s">
        <v>632</v>
      </c>
      <c r="B18" s="68"/>
      <c r="C18" s="68"/>
      <c r="D18" s="68"/>
      <c r="E18" s="68"/>
      <c r="F18" s="68"/>
      <c r="G18" s="68"/>
      <c r="H18" s="68"/>
      <c r="I18" s="68"/>
    </row>
    <row r="19" spans="1:9">
      <c r="A19" s="61"/>
      <c r="B19" s="68"/>
      <c r="C19" s="68"/>
      <c r="D19" s="68"/>
      <c r="E19" s="68"/>
      <c r="F19" s="68"/>
      <c r="G19" s="68"/>
      <c r="H19" s="68"/>
      <c r="I19" s="68"/>
    </row>
    <row r="20" spans="1:9" ht="19.5" customHeight="1">
      <c r="A20" s="487" t="s">
        <v>1291</v>
      </c>
      <c r="B20" s="488"/>
      <c r="C20" s="488" t="s">
        <v>541</v>
      </c>
      <c r="D20" s="488" t="s">
        <v>542</v>
      </c>
      <c r="E20" s="488" t="s">
        <v>543</v>
      </c>
      <c r="F20" s="488" t="s">
        <v>544</v>
      </c>
      <c r="G20" s="488" t="s">
        <v>545</v>
      </c>
      <c r="H20" s="488" t="s">
        <v>21</v>
      </c>
      <c r="I20" s="488" t="s">
        <v>133</v>
      </c>
    </row>
    <row r="21" spans="1:9" ht="19.5" customHeight="1">
      <c r="A21" s="296" t="s">
        <v>634</v>
      </c>
      <c r="B21" s="297"/>
      <c r="C21" s="297"/>
      <c r="D21" s="297"/>
      <c r="E21" s="297"/>
      <c r="F21" s="297"/>
      <c r="G21" s="297"/>
      <c r="H21" s="297"/>
      <c r="I21" s="297"/>
    </row>
    <row r="22" spans="1:9" ht="19.5" customHeight="1">
      <c r="A22" s="91" t="s">
        <v>635</v>
      </c>
      <c r="B22" s="93"/>
      <c r="C22" s="312">
        <v>8829.0044752440281</v>
      </c>
      <c r="D22" s="312">
        <v>7491.7258147493612</v>
      </c>
      <c r="E22" s="312">
        <v>6875.5405664277505</v>
      </c>
      <c r="F22" s="312">
        <v>6968.9083377259267</v>
      </c>
      <c r="G22" s="312">
        <v>8112.4349822682016</v>
      </c>
      <c r="H22" s="312">
        <v>7959.8522093933288</v>
      </c>
      <c r="I22" s="312">
        <v>6609.0509445109647</v>
      </c>
    </row>
    <row r="23" spans="1:9" ht="19.5" customHeight="1">
      <c r="A23" s="294" t="s">
        <v>636</v>
      </c>
      <c r="B23" s="344"/>
      <c r="C23" s="295">
        <v>17.008169281090044</v>
      </c>
      <c r="D23" s="295">
        <v>14.354429348639995</v>
      </c>
      <c r="E23" s="295">
        <v>13.243139174043158</v>
      </c>
      <c r="F23" s="295">
        <v>13.418452304471993</v>
      </c>
      <c r="G23" s="295">
        <v>15.546503460398002</v>
      </c>
      <c r="H23" s="295">
        <v>15.297814611980996</v>
      </c>
      <c r="I23" s="295">
        <v>12.729371020147878</v>
      </c>
    </row>
    <row r="24" spans="1:9" ht="19.5" customHeight="1">
      <c r="A24" s="294" t="s">
        <v>637</v>
      </c>
      <c r="B24" s="344"/>
      <c r="C24" s="295">
        <v>5.9001226226965713</v>
      </c>
      <c r="D24" s="295">
        <v>5.3497532382799955</v>
      </c>
      <c r="E24" s="295">
        <v>4.6030171719333124</v>
      </c>
      <c r="F24" s="295">
        <v>4.6855386669439998</v>
      </c>
      <c r="G24" s="295">
        <v>5.780733449796001</v>
      </c>
      <c r="H24" s="295">
        <v>5.480416054957999</v>
      </c>
      <c r="I24" s="295">
        <v>4.4241278220188853</v>
      </c>
    </row>
    <row r="25" spans="1:9" ht="19.5" customHeight="1">
      <c r="A25" s="410" t="s">
        <v>638</v>
      </c>
      <c r="B25" s="344"/>
      <c r="C25" s="295">
        <v>10091.053925150713</v>
      </c>
      <c r="D25" s="295">
        <v>10231.705704864999</v>
      </c>
      <c r="E25" s="295">
        <v>10405.968880617591</v>
      </c>
      <c r="F25" s="295">
        <v>8754.092027405004</v>
      </c>
      <c r="G25" s="295">
        <v>4640.3375630540013</v>
      </c>
      <c r="H25" s="295">
        <v>4130.1096834000009</v>
      </c>
      <c r="I25" s="295">
        <v>3733.4844639480007</v>
      </c>
    </row>
    <row r="26" spans="1:9" ht="19.5" customHeight="1">
      <c r="A26" s="294" t="s">
        <v>639</v>
      </c>
      <c r="B26" s="344"/>
      <c r="C26" s="295">
        <v>0</v>
      </c>
      <c r="D26" s="295">
        <v>0</v>
      </c>
      <c r="E26" s="295">
        <v>0</v>
      </c>
      <c r="F26" s="295">
        <v>0</v>
      </c>
      <c r="G26" s="295">
        <v>0</v>
      </c>
      <c r="H26" s="295">
        <v>0</v>
      </c>
      <c r="I26" s="295">
        <v>0</v>
      </c>
    </row>
    <row r="27" spans="1:9" ht="19.5" customHeight="1">
      <c r="A27" s="294" t="s">
        <v>640</v>
      </c>
      <c r="B27" s="344"/>
      <c r="C27" s="295">
        <v>0</v>
      </c>
      <c r="D27" s="295">
        <v>0</v>
      </c>
      <c r="E27" s="295">
        <v>0</v>
      </c>
      <c r="F27" s="295">
        <v>0</v>
      </c>
      <c r="G27" s="295">
        <v>0</v>
      </c>
      <c r="H27" s="295">
        <v>0</v>
      </c>
      <c r="I27" s="295">
        <v>0</v>
      </c>
    </row>
    <row r="28" spans="1:9" ht="19.5" customHeight="1">
      <c r="A28" s="294" t="s">
        <v>641</v>
      </c>
      <c r="B28" s="344"/>
      <c r="C28" s="295">
        <v>0</v>
      </c>
      <c r="D28" s="295">
        <v>0</v>
      </c>
      <c r="E28" s="295">
        <v>0</v>
      </c>
      <c r="F28" s="295">
        <v>0</v>
      </c>
      <c r="G28" s="295">
        <v>0</v>
      </c>
      <c r="H28" s="295">
        <v>0</v>
      </c>
      <c r="I28" s="295">
        <v>0</v>
      </c>
    </row>
    <row r="29" spans="1:9" ht="19.5" customHeight="1">
      <c r="A29" s="145" t="s">
        <v>642</v>
      </c>
      <c r="B29" s="348"/>
      <c r="C29" s="349">
        <v>18942.966692298527</v>
      </c>
      <c r="D29" s="349">
        <v>17743.135702201282</v>
      </c>
      <c r="E29" s="349">
        <v>17299.355603391319</v>
      </c>
      <c r="F29" s="349">
        <v>15741.104356102347</v>
      </c>
      <c r="G29" s="350">
        <v>12774.099782232395</v>
      </c>
      <c r="H29" s="350">
        <v>12110.740123460269</v>
      </c>
      <c r="I29" s="350">
        <v>10359.688907301132</v>
      </c>
    </row>
    <row r="30" spans="1:9" ht="19.5" customHeight="1">
      <c r="A30" s="296" t="s">
        <v>643</v>
      </c>
      <c r="B30" s="297"/>
      <c r="C30" s="297"/>
      <c r="D30" s="297"/>
      <c r="E30" s="297"/>
      <c r="F30" s="297"/>
      <c r="G30" s="297"/>
      <c r="H30" s="297"/>
      <c r="I30" s="297"/>
    </row>
    <row r="31" spans="1:9" ht="19.5" customHeight="1">
      <c r="A31" s="91" t="s">
        <v>644</v>
      </c>
      <c r="B31" s="93"/>
      <c r="C31" s="312">
        <v>131218.1036087297</v>
      </c>
      <c r="D31" s="312">
        <v>127353.03496240296</v>
      </c>
      <c r="E31" s="312">
        <v>117610.16429320391</v>
      </c>
      <c r="F31" s="312">
        <v>98042.339834978004</v>
      </c>
      <c r="G31" s="312">
        <v>93711.170332364927</v>
      </c>
      <c r="H31" s="312">
        <v>87032.956341019948</v>
      </c>
      <c r="I31" s="312">
        <v>104093.12329707266</v>
      </c>
    </row>
    <row r="32" spans="1:9" ht="19.5" customHeight="1">
      <c r="A32" s="294" t="s">
        <v>645</v>
      </c>
      <c r="B32" s="344"/>
      <c r="C32" s="351">
        <v>38239.197430429289</v>
      </c>
      <c r="D32" s="351">
        <v>35032.864208875304</v>
      </c>
      <c r="E32" s="351">
        <v>28209.318684411672</v>
      </c>
      <c r="F32" s="351">
        <v>21866.520371634881</v>
      </c>
      <c r="G32" s="351">
        <v>21959.102188810673</v>
      </c>
      <c r="H32" s="351">
        <v>27439.166505465611</v>
      </c>
      <c r="I32" s="351">
        <v>39557.430236520413</v>
      </c>
    </row>
    <row r="33" spans="1:9" ht="19.5" customHeight="1">
      <c r="A33" s="91" t="s">
        <v>646</v>
      </c>
      <c r="B33" s="93"/>
      <c r="C33" s="229">
        <v>188400.26773145751</v>
      </c>
      <c r="D33" s="229">
        <v>180129.03487347954</v>
      </c>
      <c r="E33" s="229">
        <v>163118.83858100689</v>
      </c>
      <c r="F33" s="229">
        <v>135649.96456271523</v>
      </c>
      <c r="G33" s="229">
        <v>128444.372303408</v>
      </c>
      <c r="H33" s="229">
        <v>126582.86296994583</v>
      </c>
      <c r="I33" s="229">
        <v>154010.24244089419</v>
      </c>
    </row>
    <row r="34" spans="1:9" ht="3.95" customHeight="1">
      <c r="A34" s="352"/>
      <c r="B34" s="353"/>
      <c r="C34" s="353"/>
      <c r="D34" s="353"/>
      <c r="E34" s="353"/>
      <c r="F34" s="353"/>
      <c r="G34" s="353"/>
      <c r="H34" s="353"/>
      <c r="I34" s="353"/>
    </row>
    <row r="35" spans="1:9">
      <c r="A35" s="354"/>
      <c r="B35" s="355"/>
      <c r="C35" s="355"/>
      <c r="D35" s="355"/>
      <c r="E35" s="355"/>
      <c r="F35" s="355"/>
      <c r="G35" s="355"/>
      <c r="H35" s="355"/>
      <c r="I35" s="355"/>
    </row>
    <row r="36" spans="1:9">
      <c r="A36" s="64"/>
      <c r="B36" s="67"/>
      <c r="C36" s="67"/>
      <c r="D36" s="67"/>
      <c r="E36" s="67"/>
      <c r="F36" s="67"/>
      <c r="G36" s="67"/>
      <c r="H36" s="67"/>
      <c r="I36" s="67"/>
    </row>
  </sheetData>
  <mergeCells count="1">
    <mergeCell ref="A7:H7"/>
  </mergeCells>
  <hyperlinks>
    <hyperlink ref="A1" location="Introduction!A1" display="&lt; Home" xr:uid="{1F29CA30-C592-496C-B056-A2E5F1333074}"/>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774C-CABB-453A-8778-26CA55B21614}">
  <sheetPr codeName="Sheet25">
    <tabColor rgb="FFD2EEEA"/>
    <pageSetUpPr fitToPage="1"/>
  </sheetPr>
  <dimension ref="A1:J100"/>
  <sheetViews>
    <sheetView showGridLines="0" zoomScale="93" zoomScaleNormal="93" zoomScaleSheetLayoutView="93" workbookViewId="0"/>
  </sheetViews>
  <sheetFormatPr defaultRowHeight="14.25"/>
  <cols>
    <col min="1" max="1" width="46.5" customWidth="1"/>
    <col min="2" max="2" width="11.375" customWidth="1"/>
    <col min="3" max="10" width="12" style="70" customWidth="1"/>
  </cols>
  <sheetData>
    <row r="1" spans="1:10">
      <c r="A1" s="102" t="s">
        <v>13</v>
      </c>
      <c r="B1" s="169"/>
    </row>
    <row r="4" spans="1:10" ht="20.25" thickBot="1">
      <c r="A4" s="286" t="s">
        <v>647</v>
      </c>
    </row>
    <row r="5" spans="1:10" ht="15" thickTop="1"/>
    <row r="6" spans="1:10" ht="15">
      <c r="A6" s="47" t="s">
        <v>1090</v>
      </c>
      <c r="J6"/>
    </row>
    <row r="7" spans="1:10">
      <c r="B7" s="29"/>
      <c r="C7" s="72"/>
      <c r="D7" s="72"/>
      <c r="E7" s="72"/>
      <c r="F7" s="72"/>
      <c r="G7" s="72"/>
      <c r="H7" s="72"/>
      <c r="I7" s="72"/>
      <c r="J7"/>
    </row>
    <row r="8" spans="1:10" ht="19.5" customHeight="1">
      <c r="A8" s="487" t="s">
        <v>648</v>
      </c>
      <c r="B8" s="488" t="s">
        <v>631</v>
      </c>
      <c r="C8" s="488"/>
      <c r="D8" s="488" t="s">
        <v>542</v>
      </c>
      <c r="E8" s="488" t="s">
        <v>543</v>
      </c>
      <c r="F8" s="488" t="s">
        <v>544</v>
      </c>
      <c r="G8" s="488" t="s">
        <v>545</v>
      </c>
      <c r="H8" s="488" t="s">
        <v>21</v>
      </c>
      <c r="I8" s="488" t="s">
        <v>133</v>
      </c>
      <c r="J8"/>
    </row>
    <row r="9" spans="1:10" ht="19.5" customHeight="1">
      <c r="A9" s="309" t="s">
        <v>649</v>
      </c>
      <c r="B9" s="297"/>
      <c r="C9" s="297"/>
      <c r="D9" s="297"/>
      <c r="E9" s="297"/>
      <c r="F9" s="297"/>
      <c r="G9" s="297"/>
      <c r="H9" s="296"/>
      <c r="I9" s="296"/>
      <c r="J9"/>
    </row>
    <row r="10" spans="1:10" ht="19.5" customHeight="1">
      <c r="A10" s="920" t="s">
        <v>650</v>
      </c>
      <c r="B10" s="91" t="s">
        <v>651</v>
      </c>
      <c r="C10" s="93"/>
      <c r="D10" s="229">
        <v>25743.391191720013</v>
      </c>
      <c r="E10" s="229">
        <v>33939.774781920023</v>
      </c>
      <c r="F10" s="229">
        <v>45008.773527600009</v>
      </c>
      <c r="G10" s="229">
        <v>337877.49663989712</v>
      </c>
      <c r="H10" s="229">
        <v>352210.25088935363</v>
      </c>
      <c r="I10" s="229">
        <v>457685.24824023031</v>
      </c>
      <c r="J10"/>
    </row>
    <row r="11" spans="1:10" ht="19.5" customHeight="1">
      <c r="A11" s="921"/>
      <c r="B11" s="294" t="s">
        <v>652</v>
      </c>
      <c r="C11" s="344"/>
      <c r="D11" s="351">
        <v>7150.9419977000034</v>
      </c>
      <c r="E11" s="351">
        <v>9427.715217200006</v>
      </c>
      <c r="F11" s="351">
        <v>12502.437091000002</v>
      </c>
      <c r="G11" s="351">
        <v>93854.8601777492</v>
      </c>
      <c r="H11" s="351">
        <v>97836.180802598232</v>
      </c>
      <c r="I11" s="351">
        <v>127134.79117784175</v>
      </c>
      <c r="J11"/>
    </row>
    <row r="12" spans="1:10" ht="19.5" customHeight="1">
      <c r="A12" s="920" t="s">
        <v>653</v>
      </c>
      <c r="B12" s="294" t="s">
        <v>651</v>
      </c>
      <c r="C12" s="344"/>
      <c r="D12" s="351">
        <v>94435.122266504433</v>
      </c>
      <c r="E12" s="351">
        <v>96341.567952597994</v>
      </c>
      <c r="F12" s="351">
        <v>80577.300490121226</v>
      </c>
      <c r="G12" s="351">
        <v>77154.436341182765</v>
      </c>
      <c r="H12" s="351">
        <v>80604.199315722304</v>
      </c>
      <c r="I12" s="351">
        <v>101139.47858048369</v>
      </c>
      <c r="J12"/>
    </row>
    <row r="13" spans="1:10" ht="27" customHeight="1">
      <c r="A13" s="921"/>
      <c r="B13" s="294" t="s">
        <v>652</v>
      </c>
      <c r="C13" s="344"/>
      <c r="D13" s="351">
        <v>26231.978407362341</v>
      </c>
      <c r="E13" s="351">
        <v>26761.546653499441</v>
      </c>
      <c r="F13" s="351">
        <v>22382.583469478119</v>
      </c>
      <c r="G13" s="351">
        <v>21431.787872550769</v>
      </c>
      <c r="H13" s="351">
        <v>22390.055365478416</v>
      </c>
      <c r="I13" s="351">
        <v>28094.299605689914</v>
      </c>
      <c r="J13"/>
    </row>
    <row r="14" spans="1:10" ht="19.5" customHeight="1">
      <c r="A14" s="920" t="s">
        <v>654</v>
      </c>
      <c r="B14" s="294" t="s">
        <v>651</v>
      </c>
      <c r="C14" s="344"/>
      <c r="D14" s="351">
        <v>424744.29252000002</v>
      </c>
      <c r="E14" s="351">
        <v>377983.32588000002</v>
      </c>
      <c r="F14" s="351">
        <v>300185.65908000001</v>
      </c>
      <c r="G14" s="356">
        <v>0</v>
      </c>
      <c r="H14" s="356">
        <v>0</v>
      </c>
      <c r="I14" s="356">
        <v>0</v>
      </c>
      <c r="J14"/>
    </row>
    <row r="15" spans="1:10" ht="28.5" customHeight="1">
      <c r="A15" s="921"/>
      <c r="B15" s="294" t="s">
        <v>652</v>
      </c>
      <c r="C15" s="344"/>
      <c r="D15" s="351">
        <v>117984.5257</v>
      </c>
      <c r="E15" s="351">
        <v>104995.3683</v>
      </c>
      <c r="F15" s="351">
        <v>83384.905299999999</v>
      </c>
      <c r="G15" s="356">
        <v>0</v>
      </c>
      <c r="H15" s="356">
        <v>0</v>
      </c>
      <c r="I15" s="356">
        <v>0</v>
      </c>
      <c r="J15"/>
    </row>
    <row r="16" spans="1:10" ht="19.5" customHeight="1">
      <c r="A16" s="922" t="s">
        <v>655</v>
      </c>
      <c r="B16" s="294" t="s">
        <v>651</v>
      </c>
      <c r="C16" s="344"/>
      <c r="D16" s="351">
        <v>544922.8059782245</v>
      </c>
      <c r="E16" s="351">
        <v>508264.66861451801</v>
      </c>
      <c r="F16" s="351">
        <v>425771.73309772124</v>
      </c>
      <c r="G16" s="351">
        <v>415031.93298107991</v>
      </c>
      <c r="H16" s="351">
        <v>432814.4502050759</v>
      </c>
      <c r="I16" s="351">
        <v>558824.72682071396</v>
      </c>
      <c r="J16"/>
    </row>
    <row r="17" spans="1:10" ht="19.5" customHeight="1">
      <c r="A17" s="923"/>
      <c r="B17" s="91" t="s">
        <v>652</v>
      </c>
      <c r="C17" s="93"/>
      <c r="D17" s="229">
        <v>151367.44610506235</v>
      </c>
      <c r="E17" s="229">
        <v>141184.63017069944</v>
      </c>
      <c r="F17" s="229">
        <v>118269.92586047812</v>
      </c>
      <c r="G17" s="229">
        <v>115286.64805029996</v>
      </c>
      <c r="H17" s="229">
        <v>120226.23616807665</v>
      </c>
      <c r="I17" s="229">
        <v>155229.09078353166</v>
      </c>
      <c r="J17"/>
    </row>
    <row r="18" spans="1:10">
      <c r="A18" s="357"/>
      <c r="B18" s="357"/>
      <c r="C18" s="358"/>
      <c r="D18" s="358"/>
      <c r="E18" s="358"/>
      <c r="F18" s="358"/>
      <c r="G18" s="358"/>
      <c r="H18" s="358"/>
      <c r="I18" s="358"/>
      <c r="J18"/>
    </row>
    <row r="19" spans="1:10">
      <c r="A19" s="94" t="s">
        <v>656</v>
      </c>
      <c r="B19" s="91"/>
      <c r="C19" s="93"/>
      <c r="D19" s="93"/>
      <c r="E19" s="93"/>
      <c r="F19" s="93"/>
      <c r="G19" s="93"/>
      <c r="H19" s="93"/>
      <c r="I19" s="93"/>
      <c r="J19"/>
    </row>
    <row r="20" spans="1:10">
      <c r="A20" s="91"/>
      <c r="B20" s="91"/>
      <c r="C20" s="93"/>
      <c r="D20" s="93"/>
      <c r="E20" s="93"/>
      <c r="F20" s="93"/>
      <c r="G20" s="93"/>
      <c r="H20" s="93"/>
      <c r="I20" s="93"/>
      <c r="J20"/>
    </row>
    <row r="21" spans="1:10" ht="19.5" customHeight="1">
      <c r="A21" s="487" t="s">
        <v>1289</v>
      </c>
      <c r="B21" s="488" t="s">
        <v>631</v>
      </c>
      <c r="C21" s="488"/>
      <c r="D21" s="488" t="s">
        <v>542</v>
      </c>
      <c r="E21" s="488" t="s">
        <v>543</v>
      </c>
      <c r="F21" s="488" t="s">
        <v>544</v>
      </c>
      <c r="G21" s="488" t="s">
        <v>545</v>
      </c>
      <c r="H21" s="488" t="s">
        <v>21</v>
      </c>
      <c r="I21" s="488" t="s">
        <v>133</v>
      </c>
      <c r="J21"/>
    </row>
    <row r="22" spans="1:10" ht="19.5" customHeight="1">
      <c r="A22" s="294" t="s">
        <v>657</v>
      </c>
      <c r="B22" s="294" t="s">
        <v>631</v>
      </c>
      <c r="C22" s="344"/>
      <c r="D22" s="351">
        <v>17743.135702201282</v>
      </c>
      <c r="E22" s="351">
        <v>17299.355603391326</v>
      </c>
      <c r="F22" s="351">
        <v>15741.10435610234</v>
      </c>
      <c r="G22" s="351">
        <v>12774.099782232397</v>
      </c>
      <c r="H22" s="351">
        <v>12110.740123460266</v>
      </c>
      <c r="I22" s="351">
        <v>10359.68890730113</v>
      </c>
      <c r="J22"/>
    </row>
    <row r="23" spans="1:10" ht="32.450000000000003" customHeight="1">
      <c r="A23" s="294" t="s">
        <v>658</v>
      </c>
      <c r="B23" s="294" t="s">
        <v>631</v>
      </c>
      <c r="C23" s="344"/>
      <c r="D23" s="351">
        <v>120034.49329963894</v>
      </c>
      <c r="E23" s="351">
        <v>107933.16095683709</v>
      </c>
      <c r="F23" s="351">
        <v>85399.714193473192</v>
      </c>
      <c r="G23" s="351">
        <v>0</v>
      </c>
      <c r="H23" s="356">
        <v>0</v>
      </c>
      <c r="I23" s="356">
        <v>0</v>
      </c>
      <c r="J23"/>
    </row>
    <row r="24" spans="1:10" ht="49.5" customHeight="1">
      <c r="A24" s="361" t="s">
        <v>659</v>
      </c>
      <c r="B24" s="294" t="s">
        <v>631</v>
      </c>
      <c r="C24" s="344"/>
      <c r="D24" s="362">
        <v>0</v>
      </c>
      <c r="E24" s="362">
        <v>0</v>
      </c>
      <c r="F24" s="362">
        <v>0</v>
      </c>
      <c r="G24" s="362">
        <v>0</v>
      </c>
      <c r="H24" s="362">
        <v>0</v>
      </c>
      <c r="I24" s="362">
        <v>0</v>
      </c>
      <c r="J24"/>
    </row>
    <row r="25" spans="1:10" ht="33" customHeight="1">
      <c r="A25" s="361" t="s">
        <v>660</v>
      </c>
      <c r="B25" s="294" t="s">
        <v>631</v>
      </c>
      <c r="C25" s="344"/>
      <c r="D25" s="362">
        <v>120034.49329963894</v>
      </c>
      <c r="E25" s="362">
        <v>107933.16095683709</v>
      </c>
      <c r="F25" s="362">
        <v>85399.714193473192</v>
      </c>
      <c r="G25" s="362">
        <v>0</v>
      </c>
      <c r="H25" s="363">
        <v>0</v>
      </c>
      <c r="I25" s="363">
        <v>0</v>
      </c>
      <c r="J25"/>
    </row>
    <row r="26" spans="1:10" ht="19.5" customHeight="1">
      <c r="A26" s="294" t="s">
        <v>661</v>
      </c>
      <c r="B26" s="294" t="s">
        <v>631</v>
      </c>
      <c r="C26" s="344"/>
      <c r="D26" s="351">
        <v>34165.990388372076</v>
      </c>
      <c r="E26" s="351">
        <v>27146.261021517555</v>
      </c>
      <c r="F26" s="351">
        <v>20425.746633434461</v>
      </c>
      <c r="G26" s="351">
        <v>11890.099101766677</v>
      </c>
      <c r="H26" s="351">
        <v>17914.825108657122</v>
      </c>
      <c r="I26" s="351">
        <v>27876.318499987952</v>
      </c>
      <c r="J26"/>
    </row>
    <row r="27" spans="1:10" ht="19.5" customHeight="1">
      <c r="A27" s="293" t="s">
        <v>1104</v>
      </c>
      <c r="B27" s="293" t="s">
        <v>631</v>
      </c>
      <c r="C27" s="359"/>
      <c r="D27" s="360">
        <v>171943.61939021229</v>
      </c>
      <c r="E27" s="360">
        <v>152378.77758174599</v>
      </c>
      <c r="F27" s="360">
        <v>121566.56518301</v>
      </c>
      <c r="G27" s="360">
        <v>24664.198883999074</v>
      </c>
      <c r="H27" s="360">
        <v>30025.565232117387</v>
      </c>
      <c r="I27" s="360">
        <v>38236.007407289086</v>
      </c>
      <c r="J27"/>
    </row>
    <row r="28" spans="1:10" ht="19.5" customHeight="1">
      <c r="A28" s="309" t="s">
        <v>662</v>
      </c>
      <c r="B28" s="297"/>
      <c r="C28" s="297"/>
      <c r="D28" s="297"/>
      <c r="E28" s="297"/>
      <c r="F28" s="297"/>
      <c r="G28" s="297"/>
      <c r="H28" s="296"/>
      <c r="I28" s="296"/>
      <c r="J28"/>
    </row>
    <row r="29" spans="1:10" ht="19.5" customHeight="1">
      <c r="A29" s="366" t="s">
        <v>1571</v>
      </c>
      <c r="B29" s="364" t="s">
        <v>631</v>
      </c>
      <c r="C29" s="365"/>
      <c r="D29" s="229">
        <v>0</v>
      </c>
      <c r="E29" s="229">
        <v>5000.0002000000004</v>
      </c>
      <c r="F29" s="229">
        <v>5801.0016000000005</v>
      </c>
      <c r="G29" s="229">
        <v>24664.198883999074</v>
      </c>
      <c r="H29" s="229">
        <v>30025.565232117387</v>
      </c>
      <c r="I29" s="229">
        <v>38236.007407289086</v>
      </c>
      <c r="J29"/>
    </row>
    <row r="30" spans="1:10" ht="19.5" customHeight="1">
      <c r="A30" s="366" t="s">
        <v>1532</v>
      </c>
      <c r="B30" s="366" t="s">
        <v>631</v>
      </c>
      <c r="C30" s="367"/>
      <c r="D30" s="368">
        <v>171943.61939021229</v>
      </c>
      <c r="E30" s="368">
        <v>147378.77738174598</v>
      </c>
      <c r="F30" s="368">
        <v>115765.56358300999</v>
      </c>
      <c r="G30" s="369">
        <v>0</v>
      </c>
      <c r="H30" s="369">
        <v>0</v>
      </c>
      <c r="I30" s="369">
        <v>0</v>
      </c>
      <c r="J30"/>
    </row>
    <row r="31" spans="1:10">
      <c r="A31" s="370"/>
      <c r="B31" s="370"/>
      <c r="C31" s="371"/>
      <c r="D31" s="371"/>
      <c r="E31" s="371"/>
      <c r="F31" s="371"/>
      <c r="G31" s="371"/>
      <c r="H31" s="371"/>
      <c r="I31" s="371"/>
      <c r="J31"/>
    </row>
    <row r="32" spans="1:10">
      <c r="A32" s="924" t="s">
        <v>663</v>
      </c>
      <c r="B32" s="924"/>
      <c r="C32" s="924"/>
      <c r="D32" s="924"/>
      <c r="E32" s="924"/>
      <c r="F32" s="924"/>
      <c r="G32" s="924"/>
      <c r="H32" s="924"/>
      <c r="I32" s="924"/>
      <c r="J32"/>
    </row>
    <row r="33" spans="1:10">
      <c r="A33" s="924" t="s">
        <v>1541</v>
      </c>
      <c r="B33" s="924"/>
      <c r="C33" s="924"/>
      <c r="D33" s="924"/>
      <c r="E33" s="924"/>
      <c r="F33" s="924"/>
      <c r="G33" s="924"/>
      <c r="H33" s="924"/>
      <c r="I33" s="924"/>
      <c r="J33"/>
    </row>
    <row r="34" spans="1:10" ht="26.45" customHeight="1">
      <c r="A34" s="924" t="s">
        <v>1533</v>
      </c>
      <c r="B34" s="924"/>
      <c r="C34" s="924"/>
      <c r="D34" s="924"/>
      <c r="E34" s="924"/>
      <c r="F34" s="924"/>
      <c r="G34" s="924"/>
      <c r="H34" s="924"/>
      <c r="I34" s="924"/>
      <c r="J34" s="141"/>
    </row>
    <row r="35" spans="1:10">
      <c r="A35" s="141"/>
      <c r="B35" s="141"/>
      <c r="C35" s="141"/>
      <c r="D35" s="141"/>
      <c r="E35" s="141"/>
      <c r="F35" s="141"/>
      <c r="G35" s="141"/>
      <c r="H35" s="141"/>
      <c r="I35" s="141"/>
      <c r="J35" s="141"/>
    </row>
    <row r="36" spans="1:10" ht="17.25">
      <c r="A36" s="36" t="s">
        <v>1534</v>
      </c>
      <c r="B36" s="144"/>
      <c r="C36" s="144"/>
      <c r="D36" s="144"/>
      <c r="E36" s="144"/>
      <c r="F36" s="144"/>
      <c r="G36" s="144"/>
      <c r="H36" s="144"/>
      <c r="I36" s="144"/>
      <c r="J36" s="144"/>
    </row>
    <row r="37" spans="1:10" ht="73.5" customHeight="1">
      <c r="A37" s="900" t="s">
        <v>1542</v>
      </c>
      <c r="B37" s="925"/>
      <c r="C37" s="925"/>
      <c r="D37" s="925"/>
      <c r="E37" s="925"/>
      <c r="F37" s="925"/>
      <c r="G37" s="925"/>
      <c r="H37" s="925"/>
      <c r="I37" s="925"/>
      <c r="J37"/>
    </row>
    <row r="38" spans="1:10" ht="9" customHeight="1">
      <c r="A38" s="767"/>
      <c r="B38" s="767"/>
      <c r="C38" s="767"/>
      <c r="D38" s="767"/>
      <c r="E38" s="767"/>
      <c r="F38" s="767"/>
      <c r="G38" s="767"/>
      <c r="H38" s="767"/>
      <c r="I38" s="767"/>
      <c r="J38"/>
    </row>
    <row r="39" spans="1:10" ht="29.1" customHeight="1">
      <c r="A39" s="847" t="s">
        <v>1535</v>
      </c>
      <c r="B39" s="847"/>
      <c r="C39" s="847"/>
      <c r="D39" s="847"/>
      <c r="E39" s="847"/>
      <c r="F39" s="847"/>
      <c r="G39" s="847"/>
      <c r="H39" s="847"/>
      <c r="I39" s="767"/>
      <c r="J39"/>
    </row>
    <row r="40" spans="1:10">
      <c r="A40" s="29"/>
      <c r="B40" s="29"/>
      <c r="C40" s="72"/>
      <c r="D40" s="72"/>
      <c r="E40" s="72"/>
      <c r="F40" s="72"/>
      <c r="G40" s="72"/>
      <c r="H40" s="72"/>
      <c r="I40" s="72"/>
      <c r="J40" s="72"/>
    </row>
    <row r="41" spans="1:10">
      <c r="A41" s="29"/>
      <c r="B41" s="29"/>
      <c r="C41" s="72"/>
      <c r="D41" s="72"/>
      <c r="E41" s="72"/>
      <c r="F41" s="72"/>
      <c r="G41" s="72"/>
      <c r="H41" s="72"/>
      <c r="I41" s="72"/>
      <c r="J41" s="72"/>
    </row>
    <row r="42" spans="1:10">
      <c r="A42" s="29"/>
      <c r="B42" s="29"/>
      <c r="C42" s="72"/>
      <c r="D42" s="72"/>
      <c r="E42" s="72"/>
      <c r="F42" s="72"/>
      <c r="G42" s="72"/>
      <c r="H42" s="72"/>
      <c r="I42" s="72"/>
    </row>
    <row r="43" spans="1:10">
      <c r="A43" s="29"/>
      <c r="B43" s="29"/>
      <c r="C43" s="72"/>
      <c r="D43" s="72"/>
      <c r="E43" s="72"/>
      <c r="F43" s="72"/>
      <c r="G43" s="72"/>
      <c r="H43" s="72"/>
      <c r="I43" s="72"/>
      <c r="J43" s="72"/>
    </row>
    <row r="44" spans="1:10">
      <c r="A44" s="29"/>
      <c r="B44" s="29"/>
      <c r="C44" s="72"/>
      <c r="D44" s="72"/>
      <c r="E44" s="72"/>
      <c r="F44" s="72"/>
      <c r="G44" s="72"/>
      <c r="H44" s="72"/>
      <c r="I44" s="72"/>
      <c r="J44" s="72"/>
    </row>
    <row r="45" spans="1:10">
      <c r="A45" s="29"/>
      <c r="B45" s="29"/>
      <c r="C45" s="72"/>
      <c r="D45" s="72"/>
      <c r="E45" s="72"/>
      <c r="F45" s="72"/>
      <c r="G45" s="72"/>
      <c r="H45" s="72"/>
      <c r="I45" s="72"/>
      <c r="J45" s="72"/>
    </row>
    <row r="46" spans="1:10">
      <c r="A46" s="29"/>
      <c r="B46" s="29"/>
      <c r="C46" s="72"/>
      <c r="D46" s="72"/>
      <c r="E46" s="72"/>
      <c r="F46" s="72"/>
      <c r="G46" s="72"/>
      <c r="H46" s="72"/>
      <c r="I46" s="72"/>
      <c r="J46" s="72"/>
    </row>
    <row r="47" spans="1:10">
      <c r="A47" s="29"/>
      <c r="B47" s="29"/>
      <c r="C47" s="72"/>
      <c r="D47" s="72"/>
      <c r="E47" s="72"/>
      <c r="F47" s="72"/>
      <c r="G47" s="72"/>
      <c r="H47" s="72"/>
      <c r="I47" s="72"/>
      <c r="J47" s="72"/>
    </row>
    <row r="48" spans="1:10">
      <c r="A48" s="29"/>
      <c r="B48" s="29"/>
      <c r="C48" s="72"/>
      <c r="D48" s="72"/>
      <c r="E48" s="72"/>
      <c r="F48" s="72"/>
      <c r="G48" s="72"/>
      <c r="H48" s="72"/>
      <c r="I48" s="72"/>
      <c r="J48" s="72"/>
    </row>
    <row r="49" spans="1:10">
      <c r="A49" s="29"/>
      <c r="B49" s="29"/>
      <c r="C49" s="72"/>
      <c r="D49" s="72"/>
      <c r="E49" s="72"/>
      <c r="F49" s="72"/>
      <c r="G49" s="72"/>
      <c r="H49" s="72"/>
      <c r="I49" s="72"/>
      <c r="J49" s="72"/>
    </row>
    <row r="50" spans="1:10">
      <c r="A50" s="29"/>
      <c r="B50" s="29"/>
      <c r="C50" s="72"/>
      <c r="D50" s="72"/>
      <c r="E50" s="72"/>
      <c r="F50" s="72"/>
      <c r="G50" s="72"/>
      <c r="H50" s="72"/>
      <c r="I50" s="72"/>
      <c r="J50" s="72"/>
    </row>
    <row r="51" spans="1:10">
      <c r="A51" s="29"/>
      <c r="B51" s="29"/>
      <c r="C51" s="72"/>
      <c r="D51" s="72"/>
      <c r="E51" s="72"/>
      <c r="F51" s="72"/>
      <c r="G51" s="72"/>
      <c r="H51" s="72"/>
      <c r="I51" s="72"/>
      <c r="J51" s="72"/>
    </row>
    <row r="52" spans="1:10">
      <c r="A52" s="29"/>
      <c r="B52" s="29"/>
      <c r="C52" s="72"/>
      <c r="D52" s="72"/>
      <c r="E52" s="72"/>
      <c r="F52" s="72"/>
      <c r="G52" s="72"/>
      <c r="H52" s="72"/>
      <c r="I52" s="72"/>
      <c r="J52" s="72"/>
    </row>
    <row r="53" spans="1:10">
      <c r="A53" s="29"/>
      <c r="B53" s="29"/>
      <c r="C53" s="72"/>
      <c r="D53" s="72"/>
      <c r="E53" s="72"/>
      <c r="F53" s="72"/>
      <c r="G53" s="72"/>
      <c r="H53" s="72"/>
      <c r="I53" s="72"/>
      <c r="J53" s="72"/>
    </row>
    <row r="54" spans="1:10">
      <c r="A54" s="29"/>
      <c r="B54" s="29"/>
      <c r="C54" s="72"/>
      <c r="D54" s="72"/>
      <c r="E54" s="72"/>
      <c r="F54" s="72"/>
      <c r="G54" s="72"/>
      <c r="H54" s="72"/>
      <c r="I54" s="72"/>
      <c r="J54" s="72"/>
    </row>
    <row r="55" spans="1:10">
      <c r="A55" s="29"/>
      <c r="B55" s="29"/>
      <c r="C55" s="72"/>
      <c r="D55" s="72"/>
      <c r="E55" s="72"/>
      <c r="F55" s="72"/>
      <c r="G55" s="72"/>
      <c r="H55" s="72"/>
      <c r="I55" s="72"/>
      <c r="J55" s="72"/>
    </row>
    <row r="56" spans="1:10">
      <c r="A56" s="29"/>
      <c r="B56" s="29"/>
      <c r="C56" s="72"/>
      <c r="D56" s="72"/>
      <c r="E56" s="72"/>
      <c r="F56" s="72"/>
      <c r="G56" s="72"/>
      <c r="H56" s="72"/>
      <c r="I56" s="72"/>
      <c r="J56" s="72"/>
    </row>
    <row r="57" spans="1:10">
      <c r="A57" s="29"/>
      <c r="B57" s="29"/>
      <c r="C57" s="72"/>
      <c r="D57" s="72"/>
      <c r="E57" s="72"/>
      <c r="F57" s="72"/>
      <c r="G57" s="72"/>
      <c r="H57" s="72"/>
      <c r="I57" s="72"/>
      <c r="J57" s="72"/>
    </row>
    <row r="58" spans="1:10">
      <c r="A58" s="29"/>
      <c r="B58" s="29"/>
      <c r="C58" s="72"/>
      <c r="D58" s="72"/>
      <c r="E58" s="72"/>
      <c r="F58" s="72"/>
      <c r="G58" s="72"/>
      <c r="H58" s="72"/>
      <c r="I58" s="72"/>
      <c r="J58" s="72"/>
    </row>
    <row r="59" spans="1:10">
      <c r="A59" s="29"/>
      <c r="B59" s="29"/>
      <c r="C59" s="72"/>
      <c r="D59" s="72"/>
      <c r="E59" s="72"/>
      <c r="F59" s="72"/>
      <c r="G59" s="72"/>
      <c r="H59" s="72"/>
      <c r="I59" s="72"/>
      <c r="J59" s="72"/>
    </row>
    <row r="60" spans="1:10">
      <c r="A60" s="29"/>
      <c r="B60" s="29"/>
      <c r="C60" s="72"/>
      <c r="D60" s="72"/>
      <c r="E60" s="72"/>
      <c r="F60" s="72"/>
      <c r="G60" s="72"/>
      <c r="H60" s="72"/>
      <c r="I60" s="72"/>
      <c r="J60" s="72"/>
    </row>
    <row r="61" spans="1:10">
      <c r="A61" s="29"/>
      <c r="B61" s="29"/>
      <c r="C61" s="72"/>
      <c r="D61" s="72"/>
      <c r="E61" s="72"/>
      <c r="F61" s="72"/>
      <c r="G61" s="72"/>
      <c r="H61" s="72"/>
      <c r="I61" s="72"/>
      <c r="J61" s="72"/>
    </row>
    <row r="62" spans="1:10">
      <c r="A62" s="29"/>
      <c r="B62" s="29"/>
      <c r="C62" s="72"/>
      <c r="D62" s="72"/>
      <c r="E62" s="72"/>
      <c r="F62" s="72"/>
      <c r="G62" s="72"/>
      <c r="H62" s="72"/>
      <c r="I62" s="72"/>
      <c r="J62"/>
    </row>
    <row r="63" spans="1:10" ht="20.25" thickBot="1">
      <c r="A63" s="286" t="s">
        <v>1115</v>
      </c>
      <c r="B63" s="20"/>
      <c r="C63" s="20"/>
      <c r="D63" s="20"/>
      <c r="E63" s="20"/>
      <c r="F63" s="73"/>
      <c r="G63" s="72"/>
      <c r="H63" s="72"/>
      <c r="I63" s="72"/>
      <c r="J63"/>
    </row>
    <row r="64" spans="1:10" ht="15.75" thickTop="1">
      <c r="B64" s="20"/>
      <c r="C64" s="20"/>
      <c r="D64" s="20"/>
      <c r="E64" s="20"/>
      <c r="F64" s="73"/>
      <c r="J64"/>
    </row>
    <row r="65" spans="1:10" ht="29.25" customHeight="1">
      <c r="A65" s="929" t="s">
        <v>1605</v>
      </c>
      <c r="B65" s="929"/>
      <c r="C65" s="929"/>
      <c r="D65" s="929"/>
      <c r="E65" s="929"/>
      <c r="F65" s="929"/>
      <c r="G65" s="929"/>
      <c r="H65" s="929"/>
      <c r="I65" s="929"/>
      <c r="J65"/>
    </row>
    <row r="66" spans="1:10">
      <c r="A66" s="60"/>
      <c r="B66" s="58"/>
      <c r="C66" s="58"/>
      <c r="D66" s="58"/>
      <c r="E66" s="58"/>
      <c r="F66" s="68"/>
      <c r="J66"/>
    </row>
    <row r="67" spans="1:10" ht="19.5" customHeight="1">
      <c r="A67" s="487" t="s">
        <v>664</v>
      </c>
      <c r="B67" s="490" t="s">
        <v>665</v>
      </c>
      <c r="C67" s="928" t="s">
        <v>666</v>
      </c>
      <c r="D67" s="928"/>
      <c r="E67" s="928"/>
      <c r="F67" s="928"/>
      <c r="G67" s="490" t="s">
        <v>667</v>
      </c>
      <c r="H67" s="490" t="s">
        <v>668</v>
      </c>
      <c r="I67" s="488" t="s">
        <v>1107</v>
      </c>
      <c r="J67"/>
    </row>
    <row r="68" spans="1:10" ht="19.5" customHeight="1">
      <c r="A68" s="309" t="s">
        <v>1603</v>
      </c>
      <c r="B68" s="297" t="s">
        <v>631</v>
      </c>
      <c r="C68" s="297" t="s">
        <v>631</v>
      </c>
      <c r="D68" s="297" t="s">
        <v>631</v>
      </c>
      <c r="E68" s="297" t="s">
        <v>631</v>
      </c>
      <c r="F68" s="297" t="s">
        <v>631</v>
      </c>
      <c r="G68" s="297" t="s">
        <v>631</v>
      </c>
      <c r="H68" s="297" t="s">
        <v>631</v>
      </c>
      <c r="I68" s="296" t="s">
        <v>631</v>
      </c>
      <c r="J68"/>
    </row>
    <row r="69" spans="1:10" ht="19.5" customHeight="1">
      <c r="A69" s="372" t="s">
        <v>669</v>
      </c>
      <c r="B69" s="364" t="s">
        <v>670</v>
      </c>
      <c r="C69" s="374" t="s">
        <v>1093</v>
      </c>
      <c r="D69" s="374"/>
      <c r="E69" s="374"/>
      <c r="F69" s="374"/>
      <c r="G69" s="364" t="s">
        <v>671</v>
      </c>
      <c r="H69" s="364" t="s">
        <v>1590</v>
      </c>
      <c r="I69" s="375">
        <v>8866</v>
      </c>
      <c r="J69"/>
    </row>
    <row r="70" spans="1:10" ht="19.5" customHeight="1">
      <c r="A70" s="926" t="s">
        <v>672</v>
      </c>
      <c r="B70" s="372" t="s">
        <v>196</v>
      </c>
      <c r="C70" s="376" t="s">
        <v>1094</v>
      </c>
      <c r="D70" s="376"/>
      <c r="E70" s="376"/>
      <c r="F70" s="376"/>
      <c r="G70" s="372" t="s">
        <v>671</v>
      </c>
      <c r="H70" s="372" t="s">
        <v>1098</v>
      </c>
      <c r="I70" s="377">
        <v>2872</v>
      </c>
      <c r="J70"/>
    </row>
    <row r="71" spans="1:10" ht="19.5" customHeight="1">
      <c r="A71" s="859"/>
      <c r="B71" s="372" t="s">
        <v>194</v>
      </c>
      <c r="C71" s="376" t="s">
        <v>1095</v>
      </c>
      <c r="D71" s="376"/>
      <c r="E71" s="376"/>
      <c r="F71" s="376"/>
      <c r="G71" s="372" t="s">
        <v>671</v>
      </c>
      <c r="H71" s="372" t="s">
        <v>1098</v>
      </c>
      <c r="I71" s="377">
        <v>487</v>
      </c>
      <c r="J71"/>
    </row>
    <row r="72" spans="1:10" ht="19.5" customHeight="1">
      <c r="A72" s="859"/>
      <c r="B72" s="372" t="s">
        <v>196</v>
      </c>
      <c r="C72" s="376" t="s">
        <v>1096</v>
      </c>
      <c r="D72" s="376"/>
      <c r="E72" s="376"/>
      <c r="F72" s="376"/>
      <c r="G72" s="372" t="s">
        <v>671</v>
      </c>
      <c r="H72" s="372" t="s">
        <v>1098</v>
      </c>
      <c r="I72" s="377">
        <v>587</v>
      </c>
      <c r="J72"/>
    </row>
    <row r="73" spans="1:10" ht="19.5" customHeight="1">
      <c r="A73" s="859"/>
      <c r="B73" s="372" t="s">
        <v>196</v>
      </c>
      <c r="C73" s="376" t="s">
        <v>1097</v>
      </c>
      <c r="D73" s="376"/>
      <c r="E73" s="376"/>
      <c r="F73" s="376"/>
      <c r="G73" s="372" t="s">
        <v>671</v>
      </c>
      <c r="H73" s="372" t="s">
        <v>1590</v>
      </c>
      <c r="I73" s="377">
        <v>303</v>
      </c>
      <c r="J73"/>
    </row>
    <row r="74" spans="1:10" ht="19.5" customHeight="1">
      <c r="A74" s="859"/>
      <c r="B74" s="372" t="s">
        <v>1591</v>
      </c>
      <c r="C74" s="376" t="s">
        <v>1592</v>
      </c>
      <c r="D74" s="376"/>
      <c r="E74" s="376"/>
      <c r="F74" s="376"/>
      <c r="G74" s="372" t="s">
        <v>671</v>
      </c>
      <c r="H74" s="372" t="s">
        <v>1098</v>
      </c>
      <c r="I74" s="377">
        <v>5539</v>
      </c>
      <c r="J74"/>
    </row>
    <row r="75" spans="1:10" ht="19.5" customHeight="1">
      <c r="A75" s="859"/>
      <c r="B75" s="372" t="s">
        <v>1591</v>
      </c>
      <c r="C75" s="376" t="s">
        <v>1593</v>
      </c>
      <c r="D75" s="376"/>
      <c r="E75" s="376"/>
      <c r="F75" s="376"/>
      <c r="G75" s="372" t="s">
        <v>671</v>
      </c>
      <c r="H75" s="373">
        <v>2022</v>
      </c>
      <c r="I75" s="377">
        <v>6414</v>
      </c>
      <c r="J75"/>
    </row>
    <row r="76" spans="1:10" ht="19.5" customHeight="1">
      <c r="A76" s="927"/>
      <c r="B76" s="372" t="s">
        <v>1591</v>
      </c>
      <c r="C76" s="376" t="s">
        <v>1593</v>
      </c>
      <c r="D76" s="376"/>
      <c r="E76" s="376"/>
      <c r="F76" s="376"/>
      <c r="G76" s="372" t="s">
        <v>671</v>
      </c>
      <c r="H76" s="373">
        <v>2019</v>
      </c>
      <c r="I76" s="377">
        <v>2265</v>
      </c>
      <c r="J76"/>
    </row>
    <row r="77" spans="1:10" ht="19.5" customHeight="1">
      <c r="A77" s="309" t="s">
        <v>1597</v>
      </c>
      <c r="B77" s="297" t="s">
        <v>631</v>
      </c>
      <c r="C77" s="297" t="s">
        <v>631</v>
      </c>
      <c r="D77" s="297" t="s">
        <v>631</v>
      </c>
      <c r="E77" s="297" t="s">
        <v>631</v>
      </c>
      <c r="F77" s="297" t="s">
        <v>631</v>
      </c>
      <c r="G77" s="297" t="s">
        <v>631</v>
      </c>
      <c r="H77" s="297" t="s">
        <v>631</v>
      </c>
      <c r="I77" s="296" t="s">
        <v>631</v>
      </c>
      <c r="J77"/>
    </row>
    <row r="78" spans="1:10" ht="19.5" customHeight="1">
      <c r="A78" s="372" t="s">
        <v>669</v>
      </c>
      <c r="B78" s="372" t="s">
        <v>670</v>
      </c>
      <c r="C78" s="376" t="s">
        <v>1093</v>
      </c>
      <c r="D78" s="376"/>
      <c r="E78" s="376"/>
      <c r="F78" s="376"/>
      <c r="G78" s="372" t="s">
        <v>671</v>
      </c>
      <c r="H78" s="372" t="s">
        <v>1590</v>
      </c>
      <c r="I78" s="377">
        <v>771</v>
      </c>
      <c r="J78"/>
    </row>
    <row r="79" spans="1:10" ht="19.5" customHeight="1">
      <c r="A79" s="926" t="s">
        <v>672</v>
      </c>
      <c r="B79" s="364" t="s">
        <v>196</v>
      </c>
      <c r="C79" s="374" t="s">
        <v>1097</v>
      </c>
      <c r="D79" s="374"/>
      <c r="E79" s="374"/>
      <c r="F79" s="374"/>
      <c r="G79" s="372" t="s">
        <v>671</v>
      </c>
      <c r="H79" s="372" t="s">
        <v>1590</v>
      </c>
      <c r="I79" s="375">
        <v>29</v>
      </c>
      <c r="J79"/>
    </row>
    <row r="80" spans="1:10" ht="19.5" customHeight="1">
      <c r="A80" s="927"/>
      <c r="B80" s="372" t="s">
        <v>1591</v>
      </c>
      <c r="C80" s="376" t="s">
        <v>1593</v>
      </c>
      <c r="D80" s="376"/>
      <c r="E80" s="376"/>
      <c r="F80" s="376"/>
      <c r="G80" s="372" t="s">
        <v>671</v>
      </c>
      <c r="H80" s="373">
        <v>2019</v>
      </c>
      <c r="I80" s="377">
        <v>792</v>
      </c>
      <c r="J80"/>
    </row>
    <row r="81" spans="1:10" ht="19.5" customHeight="1">
      <c r="A81" s="301" t="s">
        <v>673</v>
      </c>
      <c r="B81" s="301" t="s">
        <v>631</v>
      </c>
      <c r="C81" s="301" t="s">
        <v>631</v>
      </c>
      <c r="D81" s="301" t="s">
        <v>631</v>
      </c>
      <c r="E81" s="301" t="s">
        <v>631</v>
      </c>
      <c r="F81" s="301" t="s">
        <v>631</v>
      </c>
      <c r="G81" s="301" t="s">
        <v>631</v>
      </c>
      <c r="H81" s="301" t="s">
        <v>631</v>
      </c>
      <c r="I81" s="380">
        <f>SUM(I69:I76)+SUM(I78:I80)</f>
        <v>28925</v>
      </c>
      <c r="J81"/>
    </row>
    <row r="82" spans="1:10" ht="21.6" customHeight="1">
      <c r="A82" s="291" t="s">
        <v>1604</v>
      </c>
      <c r="B82" s="378" t="s">
        <v>631</v>
      </c>
      <c r="C82" s="378" t="s">
        <v>631</v>
      </c>
      <c r="D82" s="378" t="s">
        <v>631</v>
      </c>
      <c r="E82" s="378" t="s">
        <v>631</v>
      </c>
      <c r="F82" s="378" t="s">
        <v>631</v>
      </c>
      <c r="G82" s="378" t="s">
        <v>631</v>
      </c>
      <c r="H82" s="378" t="s">
        <v>631</v>
      </c>
      <c r="I82" s="379" t="s">
        <v>631</v>
      </c>
      <c r="J82"/>
    </row>
    <row r="83" spans="1:10" ht="35.25" customHeight="1">
      <c r="A83" s="177" t="s">
        <v>1598</v>
      </c>
      <c r="B83" s="364" t="s">
        <v>1101</v>
      </c>
      <c r="C83" s="374" t="s">
        <v>1102</v>
      </c>
      <c r="D83" s="374"/>
      <c r="E83" s="374"/>
      <c r="F83" s="374"/>
      <c r="G83" s="364" t="s">
        <v>1103</v>
      </c>
      <c r="H83" s="177">
        <v>2018</v>
      </c>
      <c r="I83" s="375">
        <v>8311</v>
      </c>
      <c r="J83"/>
    </row>
    <row r="84" spans="1:10" ht="19.5" customHeight="1">
      <c r="A84" s="373" t="s">
        <v>1099</v>
      </c>
      <c r="B84" s="372" t="s">
        <v>1100</v>
      </c>
      <c r="C84" s="376" t="s">
        <v>1594</v>
      </c>
      <c r="D84" s="376"/>
      <c r="E84" s="376"/>
      <c r="F84" s="376"/>
      <c r="G84" s="372" t="s">
        <v>1103</v>
      </c>
      <c r="H84" s="373">
        <v>2018</v>
      </c>
      <c r="I84" s="377">
        <v>2266</v>
      </c>
      <c r="J84"/>
    </row>
    <row r="85" spans="1:10" ht="21.6" customHeight="1">
      <c r="A85" s="291" t="s">
        <v>1599</v>
      </c>
      <c r="B85" s="378" t="s">
        <v>631</v>
      </c>
      <c r="C85" s="378" t="s">
        <v>631</v>
      </c>
      <c r="D85" s="378" t="s">
        <v>631</v>
      </c>
      <c r="E85" s="378" t="s">
        <v>631</v>
      </c>
      <c r="F85" s="378" t="s">
        <v>631</v>
      </c>
      <c r="G85" s="378" t="s">
        <v>631</v>
      </c>
      <c r="H85" s="378" t="s">
        <v>631</v>
      </c>
      <c r="I85" s="379" t="s">
        <v>631</v>
      </c>
      <c r="J85"/>
    </row>
    <row r="86" spans="1:10" ht="19.5" customHeight="1">
      <c r="A86" s="373" t="s">
        <v>1099</v>
      </c>
      <c r="B86" s="364" t="s">
        <v>1100</v>
      </c>
      <c r="C86" s="374" t="s">
        <v>1594</v>
      </c>
      <c r="D86" s="374"/>
      <c r="E86" s="374"/>
      <c r="F86" s="374"/>
      <c r="G86" s="364" t="s">
        <v>1103</v>
      </c>
      <c r="H86" s="177">
        <v>2018</v>
      </c>
      <c r="I86" s="375">
        <v>234</v>
      </c>
      <c r="J86"/>
    </row>
    <row r="87" spans="1:10" ht="19.5" customHeight="1">
      <c r="A87" s="301" t="s">
        <v>1106</v>
      </c>
      <c r="B87" s="301" t="s">
        <v>631</v>
      </c>
      <c r="C87" s="301" t="s">
        <v>631</v>
      </c>
      <c r="D87" s="301" t="s">
        <v>631</v>
      </c>
      <c r="E87" s="301" t="s">
        <v>631</v>
      </c>
      <c r="F87" s="301" t="s">
        <v>631</v>
      </c>
      <c r="G87" s="301" t="s">
        <v>631</v>
      </c>
      <c r="H87" s="301" t="s">
        <v>631</v>
      </c>
      <c r="I87" s="380">
        <f>SUM(I83:I84)+I86</f>
        <v>10811</v>
      </c>
      <c r="J87"/>
    </row>
    <row r="88" spans="1:10" ht="19.5" customHeight="1">
      <c r="A88" s="381" t="s">
        <v>1105</v>
      </c>
      <c r="B88" s="381"/>
      <c r="C88" s="381"/>
      <c r="D88" s="381"/>
      <c r="E88" s="381"/>
      <c r="F88" s="381"/>
      <c r="G88" s="381"/>
      <c r="H88" s="381"/>
      <c r="I88" s="382">
        <f>I81+I87</f>
        <v>39736</v>
      </c>
      <c r="J88"/>
    </row>
    <row r="89" spans="1:10" ht="19.5" customHeight="1">
      <c r="A89" s="383"/>
      <c r="B89" s="383"/>
      <c r="C89" s="383"/>
      <c r="D89" s="383"/>
      <c r="E89" s="383"/>
      <c r="F89" s="383"/>
      <c r="G89" s="383"/>
      <c r="H89" s="383"/>
      <c r="I89" s="384"/>
      <c r="J89"/>
    </row>
    <row r="90" spans="1:10" ht="23.45" customHeight="1">
      <c r="A90" s="487" t="s">
        <v>1290</v>
      </c>
      <c r="B90" s="490"/>
      <c r="C90" s="824"/>
      <c r="D90" s="824"/>
      <c r="E90" s="824"/>
      <c r="F90" s="824"/>
      <c r="G90" s="488"/>
      <c r="H90" s="488"/>
      <c r="I90" s="488" t="s">
        <v>1107</v>
      </c>
      <c r="J90"/>
    </row>
    <row r="91" spans="1:10" ht="19.5" customHeight="1">
      <c r="A91" s="825" t="s">
        <v>1600</v>
      </c>
      <c r="B91" s="301"/>
      <c r="C91" s="301"/>
      <c r="D91" s="301"/>
      <c r="E91" s="301"/>
      <c r="F91" s="301"/>
      <c r="G91" s="301"/>
      <c r="H91" s="301"/>
      <c r="I91" s="386">
        <f>SUM(I69:I76,I83:I84)</f>
        <v>37910</v>
      </c>
      <c r="J91"/>
    </row>
    <row r="92" spans="1:10" ht="19.5" customHeight="1">
      <c r="A92" s="821" t="s">
        <v>1606</v>
      </c>
      <c r="B92" s="301"/>
      <c r="C92" s="301"/>
      <c r="D92" s="301"/>
      <c r="E92" s="301"/>
      <c r="F92" s="301"/>
      <c r="G92" s="301"/>
      <c r="H92" s="301"/>
      <c r="I92" s="386">
        <v>1897</v>
      </c>
      <c r="J92"/>
    </row>
    <row r="93" spans="1:10" ht="19.5" customHeight="1">
      <c r="A93" s="826" t="s">
        <v>1607</v>
      </c>
      <c r="B93" s="301"/>
      <c r="C93" s="301"/>
      <c r="D93" s="301"/>
      <c r="E93" s="301"/>
      <c r="F93" s="301"/>
      <c r="G93" s="301"/>
      <c r="H93" s="301"/>
      <c r="I93" s="380">
        <f>I91+I92</f>
        <v>39807</v>
      </c>
      <c r="J93"/>
    </row>
    <row r="94" spans="1:10" ht="19.5" customHeight="1">
      <c r="A94" s="389" t="s">
        <v>1601</v>
      </c>
      <c r="B94" s="301"/>
      <c r="C94" s="301"/>
      <c r="D94" s="301"/>
      <c r="E94" s="301"/>
      <c r="F94" s="301"/>
      <c r="G94" s="301"/>
      <c r="H94" s="301"/>
      <c r="I94" s="386">
        <v>38236</v>
      </c>
      <c r="J94"/>
    </row>
    <row r="95" spans="1:10" ht="19.5" customHeight="1">
      <c r="A95" s="385" t="s">
        <v>1595</v>
      </c>
      <c r="B95" s="381"/>
      <c r="C95" s="381"/>
      <c r="D95" s="381"/>
      <c r="E95" s="381"/>
      <c r="F95" s="381"/>
      <c r="G95" s="381"/>
      <c r="H95" s="381"/>
      <c r="I95" s="822">
        <f>I91+I92-I94</f>
        <v>1571</v>
      </c>
      <c r="J95"/>
    </row>
    <row r="96" spans="1:10" ht="22.5" customHeight="1">
      <c r="A96" s="307" t="s">
        <v>1108</v>
      </c>
      <c r="B96" s="387" t="s">
        <v>631</v>
      </c>
      <c r="C96" s="387" t="s">
        <v>631</v>
      </c>
      <c r="D96" s="387" t="s">
        <v>631</v>
      </c>
      <c r="E96" s="387" t="s">
        <v>631</v>
      </c>
      <c r="F96" s="387" t="s">
        <v>631</v>
      </c>
      <c r="G96" s="387" t="s">
        <v>631</v>
      </c>
      <c r="H96" s="387" t="s">
        <v>631</v>
      </c>
      <c r="I96" s="388" t="s">
        <v>631</v>
      </c>
      <c r="J96"/>
    </row>
    <row r="97" spans="1:10" ht="18" customHeight="1">
      <c r="A97" s="821" t="s">
        <v>1602</v>
      </c>
      <c r="B97" s="381"/>
      <c r="C97" s="381"/>
      <c r="D97" s="381"/>
      <c r="E97" s="381"/>
      <c r="F97" s="381"/>
      <c r="G97" s="381"/>
      <c r="H97" s="381"/>
      <c r="I97" s="375">
        <f>SUM(I78:I80,I86)</f>
        <v>1826</v>
      </c>
      <c r="J97"/>
    </row>
    <row r="98" spans="1:10" ht="15.75" customHeight="1">
      <c r="A98" s="327"/>
      <c r="B98" s="345"/>
      <c r="C98" s="390"/>
      <c r="D98" s="390"/>
      <c r="E98" s="390"/>
      <c r="F98" s="391"/>
      <c r="G98" s="331"/>
      <c r="H98" s="331"/>
      <c r="I98" s="331"/>
      <c r="J98"/>
    </row>
    <row r="99" spans="1:10">
      <c r="A99" s="919" t="s">
        <v>674</v>
      </c>
      <c r="B99" s="919"/>
      <c r="C99" s="919"/>
      <c r="D99" s="919"/>
      <c r="E99" s="919"/>
      <c r="F99" s="919"/>
      <c r="J99"/>
    </row>
    <row r="100" spans="1:10">
      <c r="J100"/>
    </row>
  </sheetData>
  <mergeCells count="14">
    <mergeCell ref="A99:F99"/>
    <mergeCell ref="A10:A11"/>
    <mergeCell ref="A12:A13"/>
    <mergeCell ref="A14:A15"/>
    <mergeCell ref="A16:A17"/>
    <mergeCell ref="A32:I32"/>
    <mergeCell ref="A33:I33"/>
    <mergeCell ref="A37:I37"/>
    <mergeCell ref="A79:A80"/>
    <mergeCell ref="A34:I34"/>
    <mergeCell ref="A39:H39"/>
    <mergeCell ref="C67:F67"/>
    <mergeCell ref="A70:A76"/>
    <mergeCell ref="A65:I65"/>
  </mergeCells>
  <phoneticPr fontId="50" type="noConversion"/>
  <hyperlinks>
    <hyperlink ref="A1" location="Introduction!A1" display="&lt; Home" xr:uid="{0A15CA76-FC8F-4337-80E1-E7BF75B47337}"/>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1" manualBreakCount="1">
    <brk id="60" max="8"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8008-22FE-47B3-89BF-8FA198EC8242}">
  <sheetPr codeName="Sheet27">
    <tabColor rgb="FFD2EEEA"/>
    <pageSetUpPr fitToPage="1"/>
  </sheetPr>
  <dimension ref="A1:I49"/>
  <sheetViews>
    <sheetView showGridLines="0" zoomScale="93" zoomScaleNormal="93" zoomScaleSheetLayoutView="93" workbookViewId="0"/>
  </sheetViews>
  <sheetFormatPr defaultRowHeight="14.25"/>
  <cols>
    <col min="1" max="1" width="46.625" customWidth="1"/>
    <col min="2" max="8" width="12" style="70" customWidth="1"/>
    <col min="9" max="9" width="12" customWidth="1"/>
  </cols>
  <sheetData>
    <row r="1" spans="1:9" ht="14.25" customHeight="1">
      <c r="A1" s="102" t="s">
        <v>13</v>
      </c>
      <c r="B1" s="170"/>
    </row>
    <row r="2" spans="1:9" ht="15">
      <c r="A2" s="21"/>
      <c r="B2" s="71"/>
      <c r="C2" s="71"/>
      <c r="D2" s="71"/>
      <c r="E2" s="71"/>
      <c r="F2" s="71"/>
      <c r="G2" s="71"/>
      <c r="H2" s="71"/>
      <c r="I2" s="8"/>
    </row>
    <row r="3" spans="1:9" ht="15">
      <c r="A3" s="21"/>
      <c r="B3" s="71"/>
      <c r="C3" s="71"/>
      <c r="D3" s="71"/>
      <c r="E3" s="71"/>
      <c r="F3" s="71"/>
      <c r="G3" s="71"/>
      <c r="H3" s="71"/>
      <c r="I3" s="8"/>
    </row>
    <row r="4" spans="1:9" ht="20.25" thickBot="1">
      <c r="A4" s="286" t="s">
        <v>702</v>
      </c>
      <c r="B4" s="71"/>
      <c r="C4" s="71"/>
      <c r="D4" s="71"/>
      <c r="E4" s="71"/>
      <c r="F4" s="71"/>
      <c r="G4" s="71"/>
      <c r="H4" s="71"/>
      <c r="I4" s="8"/>
    </row>
    <row r="5" spans="1:9" ht="15.75" thickTop="1">
      <c r="A5" s="57"/>
      <c r="B5" s="71"/>
      <c r="C5" s="71"/>
      <c r="D5" s="71"/>
      <c r="E5" s="71"/>
      <c r="F5" s="71"/>
      <c r="G5" s="71"/>
      <c r="H5" s="71"/>
      <c r="I5" s="8"/>
    </row>
    <row r="6" spans="1:9" ht="16.5">
      <c r="A6" s="36" t="s">
        <v>1572</v>
      </c>
      <c r="B6" s="71"/>
      <c r="C6" s="71"/>
      <c r="D6" s="71"/>
      <c r="E6" s="71"/>
      <c r="F6" s="71"/>
      <c r="G6" s="71"/>
      <c r="H6" s="71"/>
      <c r="I6" s="8"/>
    </row>
    <row r="7" spans="1:9" ht="30" customHeight="1">
      <c r="A7" s="930" t="s">
        <v>1319</v>
      </c>
      <c r="B7" s="930"/>
      <c r="C7" s="930"/>
      <c r="D7" s="930"/>
      <c r="E7" s="930"/>
      <c r="F7" s="930"/>
      <c r="G7" s="930"/>
      <c r="H7" s="930"/>
      <c r="I7" s="29"/>
    </row>
    <row r="8" spans="1:9">
      <c r="A8" s="28"/>
      <c r="B8" s="72"/>
      <c r="C8" s="72"/>
      <c r="D8" s="72"/>
      <c r="E8" s="72"/>
      <c r="F8" s="72"/>
      <c r="G8" s="72"/>
      <c r="H8" s="72"/>
      <c r="I8" s="29"/>
    </row>
    <row r="9" spans="1:9" ht="19.5" customHeight="1">
      <c r="A9" s="487" t="s">
        <v>1175</v>
      </c>
      <c r="B9" s="488" t="s">
        <v>541</v>
      </c>
      <c r="C9" s="488" t="s">
        <v>542</v>
      </c>
      <c r="D9" s="488" t="s">
        <v>543</v>
      </c>
      <c r="E9" s="488" t="s">
        <v>544</v>
      </c>
      <c r="F9" s="488" t="s">
        <v>545</v>
      </c>
      <c r="G9" s="488" t="s">
        <v>21</v>
      </c>
      <c r="H9" s="488" t="s">
        <v>133</v>
      </c>
      <c r="I9" s="29"/>
    </row>
    <row r="10" spans="1:9" ht="19.5" customHeight="1">
      <c r="A10" s="91" t="s">
        <v>703</v>
      </c>
      <c r="B10" s="312">
        <v>146360.33074325669</v>
      </c>
      <c r="C10" s="312">
        <v>137777.62900184022</v>
      </c>
      <c r="D10" s="312">
        <v>125232.51656022843</v>
      </c>
      <c r="E10" s="312">
        <v>101140.81854957553</v>
      </c>
      <c r="F10" s="312">
        <v>12774.099782232397</v>
      </c>
      <c r="G10" s="312">
        <v>12110.740123460266</v>
      </c>
      <c r="H10" s="312">
        <v>10359.68890730113</v>
      </c>
      <c r="I10" s="29"/>
    </row>
    <row r="11" spans="1:9" ht="19.5" customHeight="1">
      <c r="A11" s="294" t="s">
        <v>704</v>
      </c>
      <c r="B11" s="295">
        <v>37696.427050640523</v>
      </c>
      <c r="C11" s="295">
        <v>34165.990388372076</v>
      </c>
      <c r="D11" s="295">
        <v>27146.261021517555</v>
      </c>
      <c r="E11" s="295">
        <v>20425.746633434461</v>
      </c>
      <c r="F11" s="295">
        <v>11890.099101766677</v>
      </c>
      <c r="G11" s="295">
        <v>17914.825108657122</v>
      </c>
      <c r="H11" s="295">
        <v>27876.318499987952</v>
      </c>
      <c r="I11" s="29"/>
    </row>
    <row r="12" spans="1:9" ht="19.5" customHeight="1">
      <c r="A12" s="294" t="s">
        <v>1135</v>
      </c>
      <c r="B12" s="295">
        <v>0</v>
      </c>
      <c r="C12" s="295">
        <v>0</v>
      </c>
      <c r="D12" s="295">
        <v>-5000.0002000000004</v>
      </c>
      <c r="E12" s="295">
        <v>-5801.0016000000005</v>
      </c>
      <c r="F12" s="295">
        <v>-24664.198883999074</v>
      </c>
      <c r="G12" s="295">
        <v>-30025.565232117387</v>
      </c>
      <c r="H12" s="295">
        <v>-38236.007407289086</v>
      </c>
      <c r="I12" s="29"/>
    </row>
    <row r="13" spans="1:9" ht="19.5" customHeight="1">
      <c r="A13" s="219" t="s">
        <v>1538</v>
      </c>
      <c r="B13" s="101">
        <v>184056.75779389721</v>
      </c>
      <c r="C13" s="101">
        <v>171943.61939021226</v>
      </c>
      <c r="D13" s="101">
        <v>147378.77738174595</v>
      </c>
      <c r="E13" s="101">
        <v>115765.56358301001</v>
      </c>
      <c r="F13" s="101">
        <v>0</v>
      </c>
      <c r="G13" s="101">
        <v>0</v>
      </c>
      <c r="H13" s="101">
        <v>0</v>
      </c>
      <c r="I13" s="29"/>
    </row>
    <row r="14" spans="1:9">
      <c r="A14" s="345" t="s">
        <v>631</v>
      </c>
      <c r="B14" s="391"/>
      <c r="C14" s="391"/>
      <c r="D14" s="391"/>
      <c r="E14" s="391"/>
      <c r="F14" s="391"/>
      <c r="G14" s="391"/>
      <c r="H14" s="391"/>
      <c r="I14" s="29"/>
    </row>
    <row r="15" spans="1:9" ht="28.5" customHeight="1">
      <c r="A15" s="866" t="s">
        <v>1537</v>
      </c>
      <c r="B15" s="866"/>
      <c r="C15" s="866"/>
      <c r="D15" s="866"/>
      <c r="E15" s="866"/>
      <c r="F15" s="866"/>
      <c r="G15" s="866"/>
      <c r="H15" s="866"/>
      <c r="I15" s="866"/>
    </row>
    <row r="16" spans="1:9">
      <c r="A16" s="59"/>
      <c r="B16" s="68"/>
      <c r="C16" s="68"/>
      <c r="D16" s="68"/>
      <c r="E16" s="68"/>
      <c r="F16" s="68"/>
      <c r="G16" s="68"/>
      <c r="H16" s="68"/>
      <c r="I16" s="29"/>
    </row>
    <row r="17" spans="1:9" ht="15">
      <c r="A17" s="36" t="s">
        <v>706</v>
      </c>
      <c r="B17" s="68"/>
      <c r="C17" s="68"/>
      <c r="D17" s="68"/>
      <c r="E17" s="68"/>
      <c r="F17" s="68"/>
      <c r="G17" s="68"/>
      <c r="H17" s="68"/>
      <c r="I17" s="29"/>
    </row>
    <row r="18" spans="1:9" ht="39.950000000000003" customHeight="1">
      <c r="A18" s="930" t="s">
        <v>1069</v>
      </c>
      <c r="B18" s="930"/>
      <c r="C18" s="930"/>
      <c r="D18" s="930"/>
      <c r="E18" s="930"/>
      <c r="F18" s="930"/>
      <c r="G18" s="930"/>
      <c r="H18" s="930"/>
      <c r="I18" s="29"/>
    </row>
    <row r="19" spans="1:9">
      <c r="A19" s="59"/>
      <c r="B19" s="68"/>
      <c r="C19" s="68"/>
      <c r="D19" s="68"/>
      <c r="E19" s="68"/>
      <c r="F19" s="68"/>
      <c r="G19" s="68"/>
      <c r="H19" s="68"/>
      <c r="I19" s="29"/>
    </row>
    <row r="20" spans="1:9" ht="19.5" customHeight="1">
      <c r="A20" s="487" t="s">
        <v>706</v>
      </c>
      <c r="B20" s="488" t="s">
        <v>541</v>
      </c>
      <c r="C20" s="488" t="s">
        <v>542</v>
      </c>
      <c r="D20" s="488" t="s">
        <v>543</v>
      </c>
      <c r="E20" s="488" t="s">
        <v>544</v>
      </c>
      <c r="F20" s="488" t="s">
        <v>545</v>
      </c>
      <c r="G20" s="488" t="s">
        <v>21</v>
      </c>
      <c r="H20" s="488" t="s">
        <v>133</v>
      </c>
      <c r="I20" s="488" t="s">
        <v>707</v>
      </c>
    </row>
    <row r="21" spans="1:9" ht="19.5" customHeight="1">
      <c r="A21" s="91" t="s">
        <v>708</v>
      </c>
      <c r="B21" s="312">
        <v>18942.966692298527</v>
      </c>
      <c r="C21" s="312">
        <v>17743.13570220126</v>
      </c>
      <c r="D21" s="312">
        <v>17299.355603391323</v>
      </c>
      <c r="E21" s="312">
        <v>15741.104356102351</v>
      </c>
      <c r="F21" s="312">
        <v>12774.099782232401</v>
      </c>
      <c r="G21" s="312">
        <v>12110.740123460266</v>
      </c>
      <c r="H21" s="312">
        <v>10359.688907301133</v>
      </c>
      <c r="I21" s="93"/>
    </row>
    <row r="22" spans="1:9" ht="19.5" customHeight="1">
      <c r="A22" s="294" t="s">
        <v>709</v>
      </c>
      <c r="B22" s="295">
        <v>127417.36405095817</v>
      </c>
      <c r="C22" s="295">
        <v>120034.49329963894</v>
      </c>
      <c r="D22" s="295">
        <v>107933.16095683709</v>
      </c>
      <c r="E22" s="295">
        <v>85399.714193473192</v>
      </c>
      <c r="F22" s="295">
        <v>0</v>
      </c>
      <c r="G22" s="295">
        <v>0</v>
      </c>
      <c r="H22" s="295">
        <v>0</v>
      </c>
      <c r="I22" s="344"/>
    </row>
    <row r="23" spans="1:9" ht="19.5" customHeight="1">
      <c r="A23" s="294" t="s">
        <v>1068</v>
      </c>
      <c r="B23" s="295">
        <v>146360.33074325669</v>
      </c>
      <c r="C23" s="295">
        <v>137777.62900184019</v>
      </c>
      <c r="D23" s="295">
        <v>125232.51656022841</v>
      </c>
      <c r="E23" s="295">
        <v>101140.81854957555</v>
      </c>
      <c r="F23" s="295">
        <v>12774.099782232401</v>
      </c>
      <c r="G23" s="295">
        <v>12110.740123460266</v>
      </c>
      <c r="H23" s="295">
        <v>10359.688907301133</v>
      </c>
      <c r="I23" s="344" t="s">
        <v>710</v>
      </c>
    </row>
    <row r="24" spans="1:9" ht="19.5" customHeight="1">
      <c r="A24" s="219" t="s">
        <v>711</v>
      </c>
      <c r="B24" s="101">
        <v>2843920.9805623624</v>
      </c>
      <c r="C24" s="101">
        <v>2886519.6533333343</v>
      </c>
      <c r="D24" s="101">
        <v>2984446.9997852463</v>
      </c>
      <c r="E24" s="101">
        <v>3051320.230241667</v>
      </c>
      <c r="F24" s="101">
        <v>3410898.580000001</v>
      </c>
      <c r="G24" s="101">
        <v>3427468.4400000004</v>
      </c>
      <c r="H24" s="101">
        <v>3904348.2443924476</v>
      </c>
      <c r="I24" s="101"/>
    </row>
    <row r="25" spans="1:9">
      <c r="A25" s="345" t="s">
        <v>631</v>
      </c>
      <c r="B25" s="391"/>
      <c r="C25" s="391"/>
      <c r="D25" s="391"/>
      <c r="E25" s="391"/>
      <c r="F25" s="391"/>
      <c r="G25" s="391"/>
      <c r="H25" s="391"/>
      <c r="I25" s="391"/>
    </row>
    <row r="26" spans="1:9" ht="15.75" customHeight="1">
      <c r="A26" s="96" t="s">
        <v>1456</v>
      </c>
      <c r="B26" s="68"/>
      <c r="C26" s="68"/>
      <c r="D26" s="68"/>
      <c r="E26" s="68"/>
      <c r="F26" s="68"/>
      <c r="G26" s="68"/>
      <c r="H26" s="68"/>
      <c r="I26" s="29"/>
    </row>
    <row r="27" spans="1:9" ht="27" customHeight="1">
      <c r="A27" s="930" t="s">
        <v>1070</v>
      </c>
      <c r="B27" s="930"/>
      <c r="C27" s="930"/>
      <c r="D27" s="930"/>
      <c r="E27" s="930"/>
      <c r="F27" s="930"/>
      <c r="G27" s="930"/>
      <c r="H27" s="930"/>
      <c r="I27" s="29"/>
    </row>
    <row r="28" spans="1:9" ht="15" customHeight="1">
      <c r="A28" s="60"/>
      <c r="B28" s="68"/>
      <c r="C28" s="68"/>
      <c r="D28" s="68"/>
      <c r="E28" s="68"/>
      <c r="F28" s="68"/>
      <c r="G28" s="68"/>
      <c r="H28" s="68"/>
      <c r="I28" s="29"/>
    </row>
    <row r="29" spans="1:9" ht="19.5" customHeight="1">
      <c r="A29" s="487" t="s">
        <v>712</v>
      </c>
      <c r="B29" s="488" t="s">
        <v>541</v>
      </c>
      <c r="C29" s="488" t="s">
        <v>542</v>
      </c>
      <c r="D29" s="488" t="s">
        <v>543</v>
      </c>
      <c r="E29" s="488" t="s">
        <v>544</v>
      </c>
      <c r="F29" s="488" t="s">
        <v>545</v>
      </c>
      <c r="G29" s="488" t="s">
        <v>21</v>
      </c>
      <c r="H29" s="488" t="s">
        <v>133</v>
      </c>
      <c r="I29" s="488" t="s">
        <v>707</v>
      </c>
    </row>
    <row r="30" spans="1:9" ht="19.5" customHeight="1">
      <c r="A30" s="364" t="s">
        <v>713</v>
      </c>
      <c r="B30" s="392">
        <v>0.17806786898420024</v>
      </c>
      <c r="C30" s="392">
        <v>0.22205927974407974</v>
      </c>
      <c r="D30" s="392">
        <v>0.2577749680127992</v>
      </c>
      <c r="E30" s="392">
        <v>0.30099138529674591</v>
      </c>
      <c r="F30" s="392">
        <v>0.99999999999999989</v>
      </c>
      <c r="G30" s="393">
        <v>1</v>
      </c>
      <c r="H30" s="393">
        <v>1</v>
      </c>
      <c r="I30" s="93" t="s">
        <v>714</v>
      </c>
    </row>
    <row r="31" spans="1:9">
      <c r="A31" s="357" t="s">
        <v>631</v>
      </c>
      <c r="B31" s="394"/>
      <c r="C31" s="394"/>
      <c r="D31" s="394"/>
      <c r="E31" s="394"/>
      <c r="F31" s="394"/>
      <c r="G31" s="394"/>
      <c r="H31" s="394"/>
      <c r="I31" s="394"/>
    </row>
    <row r="32" spans="1:9">
      <c r="A32" s="91"/>
      <c r="B32" s="137"/>
      <c r="C32" s="137"/>
      <c r="D32" s="137"/>
      <c r="E32" s="137"/>
      <c r="F32" s="137"/>
      <c r="G32" s="137"/>
      <c r="H32" s="137"/>
      <c r="I32" s="29"/>
    </row>
    <row r="33" spans="1:9" ht="15">
      <c r="A33" s="82" t="s">
        <v>1323</v>
      </c>
      <c r="B33" s="68"/>
      <c r="C33" s="68"/>
      <c r="D33" s="68"/>
      <c r="E33" s="68"/>
      <c r="F33" s="68"/>
      <c r="G33" s="68"/>
      <c r="H33" s="68"/>
      <c r="I33" s="29"/>
    </row>
    <row r="34" spans="1:9" ht="39.950000000000003" customHeight="1">
      <c r="A34" s="930" t="s">
        <v>1543</v>
      </c>
      <c r="B34" s="930"/>
      <c r="C34" s="930"/>
      <c r="D34" s="930"/>
      <c r="E34" s="930"/>
      <c r="F34" s="930"/>
      <c r="G34" s="930"/>
      <c r="H34" s="930"/>
      <c r="I34" s="29"/>
    </row>
    <row r="35" spans="1:9" ht="15" customHeight="1">
      <c r="A35" s="59"/>
      <c r="B35" s="68"/>
      <c r="C35" s="68"/>
      <c r="D35" s="68"/>
      <c r="E35" s="68"/>
      <c r="F35" s="68"/>
      <c r="G35" s="68"/>
      <c r="H35" s="68"/>
      <c r="I35" s="29"/>
    </row>
    <row r="36" spans="1:9" ht="19.5" customHeight="1">
      <c r="A36" s="487" t="s">
        <v>715</v>
      </c>
      <c r="B36" s="488"/>
      <c r="C36" s="488" t="s">
        <v>542</v>
      </c>
      <c r="D36" s="488" t="s">
        <v>543</v>
      </c>
      <c r="E36" s="488" t="s">
        <v>544</v>
      </c>
      <c r="F36" s="488" t="s">
        <v>545</v>
      </c>
      <c r="G36" s="488" t="s">
        <v>21</v>
      </c>
      <c r="H36" s="488" t="s">
        <v>133</v>
      </c>
      <c r="I36" s="488" t="s">
        <v>716</v>
      </c>
    </row>
    <row r="37" spans="1:9" ht="19.5" customHeight="1">
      <c r="A37" s="91" t="s">
        <v>717</v>
      </c>
      <c r="B37" s="312"/>
      <c r="C37" s="513" t="s">
        <v>698</v>
      </c>
      <c r="D37" s="513" t="s">
        <v>698</v>
      </c>
      <c r="E37" s="513" t="s">
        <v>682</v>
      </c>
      <c r="F37" s="513" t="s">
        <v>618</v>
      </c>
      <c r="G37" s="513">
        <v>4.8</v>
      </c>
      <c r="H37" s="513">
        <v>5.2</v>
      </c>
      <c r="I37" s="513" t="s">
        <v>678</v>
      </c>
    </row>
    <row r="38" spans="1:9" ht="19.5" customHeight="1">
      <c r="A38" s="366" t="s">
        <v>718</v>
      </c>
      <c r="B38" s="395"/>
      <c r="C38" s="412" t="s">
        <v>698</v>
      </c>
      <c r="D38" s="412" t="s">
        <v>698</v>
      </c>
      <c r="E38" s="412" t="s">
        <v>719</v>
      </c>
      <c r="F38" s="412" t="s">
        <v>720</v>
      </c>
      <c r="G38" s="806">
        <v>0.84</v>
      </c>
      <c r="H38" s="412">
        <v>0.91</v>
      </c>
      <c r="I38" s="412"/>
    </row>
    <row r="39" spans="1:9">
      <c r="A39" s="396" t="s">
        <v>631</v>
      </c>
      <c r="B39" s="371"/>
      <c r="C39" s="371"/>
      <c r="D39" s="371"/>
      <c r="E39" s="371"/>
      <c r="F39" s="371"/>
      <c r="G39" s="371"/>
      <c r="H39" s="371"/>
      <c r="I39" s="371"/>
    </row>
    <row r="40" spans="1:9">
      <c r="A40" s="29"/>
      <c r="B40" s="72"/>
      <c r="C40" s="72"/>
      <c r="D40" s="72"/>
      <c r="E40" s="72"/>
      <c r="F40" s="72"/>
      <c r="G40" s="72"/>
      <c r="H40" s="72"/>
      <c r="I40" s="29"/>
    </row>
    <row r="41" spans="1:9" ht="15">
      <c r="A41" s="82" t="s">
        <v>1324</v>
      </c>
      <c r="B41" s="68"/>
      <c r="C41" s="68"/>
      <c r="D41" s="68"/>
      <c r="E41" s="68"/>
      <c r="F41" s="68"/>
      <c r="G41" s="68"/>
      <c r="H41" s="68"/>
      <c r="I41" s="29"/>
    </row>
    <row r="42" spans="1:9" ht="30" customHeight="1">
      <c r="A42" s="930" t="s">
        <v>1325</v>
      </c>
      <c r="B42" s="930"/>
      <c r="C42" s="930"/>
      <c r="D42" s="930"/>
      <c r="E42" s="930"/>
      <c r="F42" s="930"/>
      <c r="G42" s="930"/>
      <c r="H42" s="930"/>
      <c r="I42" s="29"/>
    </row>
    <row r="43" spans="1:9" ht="15" customHeight="1">
      <c r="A43" s="59"/>
      <c r="B43" s="68"/>
      <c r="C43" s="68"/>
      <c r="D43" s="68"/>
      <c r="E43" s="68"/>
      <c r="F43" s="68"/>
      <c r="G43" s="68"/>
      <c r="H43" s="68"/>
      <c r="I43" s="29"/>
    </row>
    <row r="44" spans="1:9" ht="19.5" customHeight="1">
      <c r="A44" s="487" t="s">
        <v>1071</v>
      </c>
      <c r="B44" s="488"/>
      <c r="C44" s="488" t="s">
        <v>542</v>
      </c>
      <c r="D44" s="488" t="s">
        <v>543</v>
      </c>
      <c r="E44" s="488" t="s">
        <v>544</v>
      </c>
      <c r="F44" s="488" t="s">
        <v>545</v>
      </c>
      <c r="G44" s="488" t="s">
        <v>21</v>
      </c>
      <c r="H44" s="488" t="s">
        <v>133</v>
      </c>
      <c r="I44" s="488" t="s">
        <v>716</v>
      </c>
    </row>
    <row r="45" spans="1:9" ht="19.5" customHeight="1">
      <c r="A45" s="91" t="s">
        <v>717</v>
      </c>
      <c r="B45" s="312"/>
      <c r="C45" s="208" t="s">
        <v>698</v>
      </c>
      <c r="D45" s="208" t="s">
        <v>690</v>
      </c>
      <c r="E45" s="208" t="s">
        <v>690</v>
      </c>
      <c r="F45" s="208" t="s">
        <v>691</v>
      </c>
      <c r="G45" s="208">
        <v>3.3</v>
      </c>
      <c r="H45" s="208">
        <v>3.5</v>
      </c>
      <c r="I45" s="208">
        <v>4</v>
      </c>
    </row>
    <row r="46" spans="1:9" ht="19.5" customHeight="1">
      <c r="A46" s="366" t="s">
        <v>718</v>
      </c>
      <c r="B46" s="395"/>
      <c r="C46" s="412" t="s">
        <v>698</v>
      </c>
      <c r="D46" s="412" t="s">
        <v>698</v>
      </c>
      <c r="E46" s="412">
        <v>0.7</v>
      </c>
      <c r="F46" s="412">
        <v>0.7</v>
      </c>
      <c r="G46" s="412">
        <v>0.79</v>
      </c>
      <c r="H46" s="412">
        <v>0.84</v>
      </c>
      <c r="I46" s="412"/>
    </row>
    <row r="47" spans="1:9" ht="6.6" customHeight="1">
      <c r="A47" s="396"/>
      <c r="B47" s="371"/>
      <c r="C47" s="371"/>
      <c r="D47" s="371"/>
      <c r="E47" s="371"/>
      <c r="F47" s="371"/>
      <c r="G47" s="371"/>
      <c r="H47" s="371"/>
      <c r="I47" s="371"/>
    </row>
    <row r="48" spans="1:9">
      <c r="A48" s="29"/>
      <c r="B48" s="72"/>
      <c r="C48" s="72"/>
      <c r="D48" s="72"/>
      <c r="E48" s="72"/>
      <c r="F48" s="72"/>
      <c r="G48" s="72"/>
      <c r="H48" s="72"/>
      <c r="I48" s="29"/>
    </row>
    <row r="49" spans="1:9">
      <c r="A49" s="29"/>
      <c r="B49" s="72"/>
      <c r="C49" s="72"/>
      <c r="D49" s="72"/>
      <c r="E49" s="72"/>
      <c r="F49" s="72"/>
      <c r="G49" s="72"/>
      <c r="H49" s="72"/>
      <c r="I49" s="29"/>
    </row>
  </sheetData>
  <mergeCells count="6">
    <mergeCell ref="A34:H34"/>
    <mergeCell ref="A7:H7"/>
    <mergeCell ref="A18:H18"/>
    <mergeCell ref="A27:H27"/>
    <mergeCell ref="A42:H42"/>
    <mergeCell ref="A15:I15"/>
  </mergeCells>
  <hyperlinks>
    <hyperlink ref="A1" location="Introduction!A1" display="&lt; Home" xr:uid="{A3E8F092-754C-4637-9A62-482333F0E307}"/>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7619-C32C-4CCB-9EE0-13C650A7C696}">
  <sheetPr codeName="Sheet28">
    <tabColor rgb="FF4BB9AA"/>
    <pageSetUpPr fitToPage="1"/>
  </sheetPr>
  <dimension ref="A1:F29"/>
  <sheetViews>
    <sheetView showGridLines="0" zoomScale="93" zoomScaleNormal="93" zoomScaleSheetLayoutView="93" workbookViewId="0"/>
  </sheetViews>
  <sheetFormatPr defaultRowHeight="14.25"/>
  <sheetData>
    <row r="1" spans="1:2">
      <c r="A1" s="102" t="s">
        <v>13</v>
      </c>
      <c r="B1" s="169"/>
    </row>
    <row r="29" spans="1:6">
      <c r="A29" s="157"/>
      <c r="B29" s="157"/>
      <c r="C29" s="157"/>
      <c r="D29" s="157"/>
      <c r="E29" s="157"/>
      <c r="F29" s="157"/>
    </row>
  </sheetData>
  <hyperlinks>
    <hyperlink ref="A1" location="Introduction!A1" display="&lt; Home" xr:uid="{7F086945-45D1-41F5-82EC-DF60FA7C45DA}"/>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888B3-7DBA-4C29-A583-E6ED86DDDCE0}">
  <sheetPr codeName="Sheet29">
    <tabColor rgb="FFD2EEEA"/>
    <pageSetUpPr fitToPage="1"/>
  </sheetPr>
  <dimension ref="A1:J118"/>
  <sheetViews>
    <sheetView showGridLines="0" zoomScale="93" zoomScaleNormal="93" zoomScaleSheetLayoutView="93" workbookViewId="0"/>
  </sheetViews>
  <sheetFormatPr defaultRowHeight="14.25"/>
  <cols>
    <col min="1" max="1" width="23.875" customWidth="1"/>
    <col min="2" max="2" width="29.125" customWidth="1"/>
    <col min="3" max="9" width="12" style="70" customWidth="1"/>
    <col min="10" max="10" width="12.25" customWidth="1"/>
  </cols>
  <sheetData>
    <row r="1" spans="1:10">
      <c r="A1" s="102" t="s">
        <v>13</v>
      </c>
      <c r="B1" s="169"/>
      <c r="J1" s="70"/>
    </row>
    <row r="2" spans="1:10">
      <c r="J2" s="70"/>
    </row>
    <row r="3" spans="1:10">
      <c r="J3" s="70"/>
    </row>
    <row r="4" spans="1:10" ht="20.25" thickBot="1">
      <c r="A4" s="434" t="s">
        <v>1091</v>
      </c>
      <c r="B4" s="286"/>
      <c r="J4" s="70"/>
    </row>
    <row r="5" spans="1:10" ht="15" thickTop="1">
      <c r="J5" s="70"/>
    </row>
    <row r="6" spans="1:10" ht="15">
      <c r="A6" s="82" t="s">
        <v>721</v>
      </c>
      <c r="B6" s="58"/>
      <c r="C6" s="68"/>
      <c r="D6" s="68"/>
      <c r="E6" s="68"/>
      <c r="F6" s="68"/>
      <c r="G6" s="68"/>
      <c r="H6" s="68"/>
      <c r="I6" s="68"/>
      <c r="J6" s="68"/>
    </row>
    <row r="7" spans="1:10" ht="15" customHeight="1">
      <c r="A7" s="63"/>
      <c r="B7" s="58"/>
      <c r="C7" s="68"/>
      <c r="D7" s="68"/>
      <c r="E7" s="68"/>
      <c r="F7" s="68"/>
      <c r="G7" s="68"/>
      <c r="H7" s="68"/>
      <c r="I7" s="68"/>
      <c r="J7" s="68"/>
    </row>
    <row r="8" spans="1:10" ht="19.5" customHeight="1">
      <c r="A8" s="931" t="s">
        <v>648</v>
      </c>
      <c r="B8" s="931"/>
      <c r="C8" s="933" t="s">
        <v>722</v>
      </c>
      <c r="D8" s="933"/>
      <c r="E8" s="933"/>
      <c r="F8" s="933"/>
      <c r="G8" s="708"/>
      <c r="H8" s="933" t="s">
        <v>1185</v>
      </c>
      <c r="I8" s="933"/>
      <c r="J8" s="943" t="s">
        <v>723</v>
      </c>
    </row>
    <row r="9" spans="1:10" ht="19.5" customHeight="1">
      <c r="A9" s="932"/>
      <c r="B9" s="932"/>
      <c r="C9" s="697" t="s">
        <v>1186</v>
      </c>
      <c r="D9" s="530" t="s">
        <v>544</v>
      </c>
      <c r="E9" s="530" t="s">
        <v>545</v>
      </c>
      <c r="F9" s="530" t="s">
        <v>21</v>
      </c>
      <c r="G9" s="530" t="s">
        <v>133</v>
      </c>
      <c r="H9" s="530" t="s">
        <v>21</v>
      </c>
      <c r="I9" s="530" t="s">
        <v>133</v>
      </c>
      <c r="J9" s="935"/>
    </row>
    <row r="10" spans="1:10" ht="19.5" customHeight="1">
      <c r="A10" s="296" t="s">
        <v>724</v>
      </c>
      <c r="B10" s="296"/>
      <c r="C10" s="379"/>
      <c r="D10" s="379"/>
      <c r="E10" s="379"/>
      <c r="F10" s="379"/>
      <c r="G10" s="379"/>
      <c r="H10" s="379"/>
      <c r="I10" s="379"/>
      <c r="J10" s="296"/>
    </row>
    <row r="11" spans="1:10" ht="19.5" customHeight="1">
      <c r="A11" s="922" t="s">
        <v>725</v>
      </c>
      <c r="B11" s="91" t="s">
        <v>726</v>
      </c>
      <c r="C11" s="312">
        <v>23210.868722222225</v>
      </c>
      <c r="D11" s="312">
        <v>16935.005959966671</v>
      </c>
      <c r="E11" s="312">
        <v>19820.006858556666</v>
      </c>
      <c r="F11" s="312">
        <v>17659.629574723331</v>
      </c>
      <c r="G11" s="312">
        <v>12512.251749221945</v>
      </c>
      <c r="H11" s="312">
        <v>14345.420046945555</v>
      </c>
      <c r="I11" s="312">
        <v>11696.021408655146</v>
      </c>
      <c r="J11" s="397">
        <v>-0.18468602729095562</v>
      </c>
    </row>
    <row r="12" spans="1:10" ht="19.5" customHeight="1">
      <c r="A12" s="944"/>
      <c r="B12" s="294" t="s">
        <v>727</v>
      </c>
      <c r="C12" s="295">
        <v>182.27777563333333</v>
      </c>
      <c r="D12" s="295">
        <v>472.33492121936109</v>
      </c>
      <c r="E12" s="295">
        <v>733.95115006034905</v>
      </c>
      <c r="F12" s="295">
        <v>470.66713978486354</v>
      </c>
      <c r="G12" s="295">
        <v>359.87888807156412</v>
      </c>
      <c r="H12" s="295">
        <v>431.4881376404191</v>
      </c>
      <c r="I12" s="295">
        <v>345.26574843950857</v>
      </c>
      <c r="J12" s="398">
        <v>-0.19982563060114533</v>
      </c>
    </row>
    <row r="13" spans="1:10" ht="19.5" customHeight="1">
      <c r="A13" s="923"/>
      <c r="B13" s="366" t="s">
        <v>728</v>
      </c>
      <c r="C13" s="295">
        <v>74289.979767815399</v>
      </c>
      <c r="D13" s="295">
        <v>38402.430726768303</v>
      </c>
      <c r="E13" s="295">
        <v>0</v>
      </c>
      <c r="F13" s="295">
        <v>7.2759576141834259E-12</v>
      </c>
      <c r="G13" s="295">
        <v>-7.2759576141834259E-12</v>
      </c>
      <c r="H13" s="295">
        <v>0</v>
      </c>
      <c r="I13" s="295">
        <v>0</v>
      </c>
      <c r="J13" s="399" t="s">
        <v>1615</v>
      </c>
    </row>
    <row r="14" spans="1:10" ht="19.5" customHeight="1">
      <c r="A14" s="939" t="s">
        <v>729</v>
      </c>
      <c r="B14" s="939"/>
      <c r="C14" s="101">
        <v>97683.126265670959</v>
      </c>
      <c r="D14" s="101">
        <v>55809.771607954332</v>
      </c>
      <c r="E14" s="101">
        <v>20553.958008617014</v>
      </c>
      <c r="F14" s="101">
        <v>18130.2967145082</v>
      </c>
      <c r="G14" s="101">
        <v>12872.130637293501</v>
      </c>
      <c r="H14" s="101">
        <v>14776.908184585975</v>
      </c>
      <c r="I14" s="101">
        <v>12041.287157094655</v>
      </c>
      <c r="J14" s="400">
        <v>-0.1851281061856288</v>
      </c>
    </row>
    <row r="15" spans="1:10" ht="27" customHeight="1">
      <c r="A15" s="922" t="s">
        <v>730</v>
      </c>
      <c r="B15" s="91" t="s">
        <v>731</v>
      </c>
      <c r="C15" s="295">
        <v>10830.6008326846</v>
      </c>
      <c r="D15" s="295">
        <v>16925.965361259201</v>
      </c>
      <c r="E15" s="295">
        <v>51505.593775290385</v>
      </c>
      <c r="F15" s="295">
        <v>48190.84314476412</v>
      </c>
      <c r="G15" s="295">
        <v>46737.333505824674</v>
      </c>
      <c r="H15" s="295">
        <v>40739.02536226411</v>
      </c>
      <c r="I15" s="295">
        <v>44022.406916257998</v>
      </c>
      <c r="J15" s="398">
        <v>8.0595486141286754E-2</v>
      </c>
    </row>
    <row r="16" spans="1:10" ht="19.5" customHeight="1">
      <c r="A16" s="923"/>
      <c r="B16" s="294" t="s">
        <v>732</v>
      </c>
      <c r="C16" s="295">
        <v>0</v>
      </c>
      <c r="D16" s="295">
        <v>131.79780591990001</v>
      </c>
      <c r="E16" s="295">
        <v>175.93797345012004</v>
      </c>
      <c r="F16" s="295">
        <v>222.31921507592003</v>
      </c>
      <c r="G16" s="295">
        <v>251.78713657</v>
      </c>
      <c r="H16" s="295">
        <v>222.31921507592003</v>
      </c>
      <c r="I16" s="295">
        <v>251.78713657</v>
      </c>
      <c r="J16" s="398">
        <v>0.13254779387385351</v>
      </c>
    </row>
    <row r="17" spans="1:10" ht="19.5" customHeight="1">
      <c r="A17" s="941" t="s">
        <v>733</v>
      </c>
      <c r="B17" s="942"/>
      <c r="C17" s="101">
        <v>10830.6008326846</v>
      </c>
      <c r="D17" s="101">
        <v>17057.763167179102</v>
      </c>
      <c r="E17" s="101">
        <v>51681.531748740505</v>
      </c>
      <c r="F17" s="101">
        <v>48413.16235984004</v>
      </c>
      <c r="G17" s="101">
        <v>46989.120642394671</v>
      </c>
      <c r="H17" s="101">
        <v>40961.344577340031</v>
      </c>
      <c r="I17" s="101">
        <v>44274.194052827996</v>
      </c>
      <c r="J17" s="401">
        <v>8.0877459216039727E-2</v>
      </c>
    </row>
    <row r="18" spans="1:10" ht="19.5" customHeight="1">
      <c r="A18" s="937" t="s">
        <v>734</v>
      </c>
      <c r="B18" s="937"/>
      <c r="C18" s="295">
        <v>108513.72709835556</v>
      </c>
      <c r="D18" s="295">
        <v>72867.534775133434</v>
      </c>
      <c r="E18" s="295">
        <v>72235.489757357514</v>
      </c>
      <c r="F18" s="295">
        <v>66543.45907434824</v>
      </c>
      <c r="G18" s="295">
        <v>59861.251279688171</v>
      </c>
      <c r="H18" s="295">
        <v>55738.252761926007</v>
      </c>
      <c r="I18" s="295">
        <v>56315.481209922655</v>
      </c>
      <c r="J18" s="398">
        <v>1.0356055660053709E-2</v>
      </c>
    </row>
    <row r="19" spans="1:10" ht="19.5" customHeight="1">
      <c r="A19" s="937" t="s">
        <v>735</v>
      </c>
      <c r="B19" s="937"/>
      <c r="C19" s="304">
        <v>0.12723833362364284</v>
      </c>
      <c r="D19" s="304">
        <v>0.30756767997958046</v>
      </c>
      <c r="E19" s="304">
        <v>1</v>
      </c>
      <c r="F19" s="304">
        <v>0.99999999999999989</v>
      </c>
      <c r="G19" s="304">
        <v>1.0000000000000002</v>
      </c>
      <c r="H19" s="304">
        <v>1</v>
      </c>
      <c r="I19" s="304">
        <v>1</v>
      </c>
      <c r="J19" s="399">
        <v>0</v>
      </c>
    </row>
    <row r="20" spans="1:10" ht="19.5" customHeight="1">
      <c r="A20" s="936" t="s">
        <v>736</v>
      </c>
      <c r="B20" s="936"/>
      <c r="C20" s="305">
        <v>9.9808578345741195E-2</v>
      </c>
      <c r="D20" s="305">
        <v>0.23409277149033159</v>
      </c>
      <c r="E20" s="305">
        <v>0.71545900667859053</v>
      </c>
      <c r="F20" s="305">
        <v>0.72754201589894163</v>
      </c>
      <c r="G20" s="305">
        <v>0.78496723068565044</v>
      </c>
      <c r="H20" s="305">
        <v>0.73488748835198747</v>
      </c>
      <c r="I20" s="305">
        <v>0.78618158100772806</v>
      </c>
      <c r="J20" s="402">
        <v>6.9798565724352502E-2</v>
      </c>
    </row>
    <row r="21" spans="1:10" ht="19.5" customHeight="1">
      <c r="A21" s="403" t="s">
        <v>737</v>
      </c>
      <c r="B21" s="403"/>
      <c r="C21" s="403"/>
      <c r="D21" s="403"/>
      <c r="E21" s="403"/>
      <c r="F21" s="403"/>
      <c r="G21" s="403"/>
      <c r="H21" s="403"/>
      <c r="I21" s="403"/>
      <c r="J21" s="403"/>
    </row>
    <row r="22" spans="1:10" ht="19.5" customHeight="1">
      <c r="A22" s="937" t="s">
        <v>738</v>
      </c>
      <c r="B22" s="937"/>
      <c r="C22" s="295">
        <v>619078.34224999999</v>
      </c>
      <c r="D22" s="295">
        <v>469006.01569860993</v>
      </c>
      <c r="E22" s="295">
        <v>387610.53562260792</v>
      </c>
      <c r="F22" s="295">
        <v>423646.13044753199</v>
      </c>
      <c r="G22" s="295">
        <v>410291.35132555739</v>
      </c>
      <c r="H22" s="295">
        <v>369832.37009753194</v>
      </c>
      <c r="I22" s="295">
        <v>397081.3248566718</v>
      </c>
      <c r="J22" s="399">
        <v>7.3679204316144054E-2</v>
      </c>
    </row>
    <row r="23" spans="1:10" ht="19.5" customHeight="1">
      <c r="A23" s="937" t="s">
        <v>739</v>
      </c>
      <c r="B23" s="938"/>
      <c r="C23" s="295">
        <v>0</v>
      </c>
      <c r="D23" s="295">
        <v>13954.289852999998</v>
      </c>
      <c r="E23" s="295">
        <v>12280.923558800001</v>
      </c>
      <c r="F23" s="295">
        <v>11723.738585000001</v>
      </c>
      <c r="G23" s="295">
        <v>11817.379963870968</v>
      </c>
      <c r="H23" s="295">
        <v>11723.738585000001</v>
      </c>
      <c r="I23" s="295">
        <v>11817.379963870968</v>
      </c>
      <c r="J23" s="399">
        <v>7.9873308494593509E-3</v>
      </c>
    </row>
    <row r="24" spans="1:10" ht="19.5" customHeight="1">
      <c r="A24" s="939" t="s">
        <v>740</v>
      </c>
      <c r="B24" s="940"/>
      <c r="C24" s="300">
        <v>619078.34224999999</v>
      </c>
      <c r="D24" s="300">
        <v>482960.30555160996</v>
      </c>
      <c r="E24" s="300">
        <v>399891.45918140793</v>
      </c>
      <c r="F24" s="300">
        <v>435369.86903253198</v>
      </c>
      <c r="G24" s="300">
        <v>422108.73128942837</v>
      </c>
      <c r="H24" s="300">
        <v>381556.10868253192</v>
      </c>
      <c r="I24" s="300">
        <v>408898.70482054277</v>
      </c>
      <c r="J24" s="404">
        <v>7.1660747962918547E-2</v>
      </c>
    </row>
    <row r="25" spans="1:10" ht="19.5" customHeight="1">
      <c r="A25" s="937" t="s">
        <v>741</v>
      </c>
      <c r="B25" s="937"/>
      <c r="C25" s="304">
        <v>0</v>
      </c>
      <c r="D25" s="304">
        <v>2.889324379787734E-2</v>
      </c>
      <c r="E25" s="304">
        <v>3.0710642292634829E-2</v>
      </c>
      <c r="F25" s="304">
        <v>2.692822682252265E-2</v>
      </c>
      <c r="G25" s="304">
        <v>2.7996056674241394E-2</v>
      </c>
      <c r="H25" s="304">
        <v>3.0726119483398345E-2</v>
      </c>
      <c r="I25" s="304">
        <v>2.8900507202773783E-2</v>
      </c>
      <c r="J25" s="399">
        <v>0</v>
      </c>
    </row>
    <row r="26" spans="1:10" ht="19.5" customHeight="1">
      <c r="A26" s="403" t="s">
        <v>742</v>
      </c>
      <c r="B26" s="403"/>
      <c r="C26" s="403"/>
      <c r="D26" s="403"/>
      <c r="E26" s="403"/>
      <c r="F26" s="403"/>
      <c r="G26" s="403"/>
      <c r="H26" s="403"/>
      <c r="I26" s="403"/>
      <c r="J26" s="403"/>
    </row>
    <row r="27" spans="1:10" ht="19.5" customHeight="1">
      <c r="A27" s="922" t="s">
        <v>743</v>
      </c>
      <c r="B27" s="922"/>
      <c r="C27" s="112">
        <v>1512.7586607100002</v>
      </c>
      <c r="D27" s="112">
        <v>1989.5134070000004</v>
      </c>
      <c r="E27" s="112">
        <v>1689.4395067999999</v>
      </c>
      <c r="F27" s="112">
        <v>1991.0660932000001</v>
      </c>
      <c r="G27" s="112">
        <v>1697.3067373910903</v>
      </c>
      <c r="H27" s="112">
        <v>1805.7010931999998</v>
      </c>
      <c r="I27" s="112">
        <v>1632.0167373910904</v>
      </c>
      <c r="J27" s="834">
        <v>-9.6186659277650577E-2</v>
      </c>
    </row>
    <row r="28" spans="1:10" ht="19.5" customHeight="1">
      <c r="A28" s="937" t="s">
        <v>744</v>
      </c>
      <c r="B28" s="938"/>
      <c r="C28" s="295">
        <v>1664.8863435000003</v>
      </c>
      <c r="D28" s="295">
        <v>1209.8122620499998</v>
      </c>
      <c r="E28" s="295">
        <v>1090.629471536</v>
      </c>
      <c r="F28" s="295">
        <v>1414.8613331119352</v>
      </c>
      <c r="G28" s="295">
        <v>1254.4223610618931</v>
      </c>
      <c r="H28" s="295">
        <v>1311.2205331119355</v>
      </c>
      <c r="I28" s="295">
        <v>1239.6612610618931</v>
      </c>
      <c r="J28" s="399">
        <v>-5.4574551147555606E-2</v>
      </c>
    </row>
    <row r="29" spans="1:10" ht="19.5" customHeight="1">
      <c r="A29" s="939" t="s">
        <v>745</v>
      </c>
      <c r="B29" s="940"/>
      <c r="C29" s="300">
        <v>3177.6450042100005</v>
      </c>
      <c r="D29" s="300">
        <v>3199.3256690500002</v>
      </c>
      <c r="E29" s="300">
        <v>2780.0689783359999</v>
      </c>
      <c r="F29" s="300">
        <v>3405.9274263119351</v>
      </c>
      <c r="G29" s="300">
        <v>2951.7290984529836</v>
      </c>
      <c r="H29" s="300">
        <v>3116.9216263119351</v>
      </c>
      <c r="I29" s="300">
        <v>2871.6779984529835</v>
      </c>
      <c r="J29" s="404">
        <v>-7.8681358488032815E-2</v>
      </c>
    </row>
    <row r="30" spans="1:10" ht="19.5" customHeight="1">
      <c r="A30" s="937" t="s">
        <v>746</v>
      </c>
      <c r="B30" s="938"/>
      <c r="C30" s="304">
        <v>0.5239371740059775</v>
      </c>
      <c r="D30" s="304">
        <v>0.37814601800423725</v>
      </c>
      <c r="E30" s="304">
        <v>0.39230302558492353</v>
      </c>
      <c r="F30" s="304">
        <v>0.41541147417929564</v>
      </c>
      <c r="G30" s="304">
        <v>0.42497882401177745</v>
      </c>
      <c r="H30" s="304">
        <v>0.42067805685041348</v>
      </c>
      <c r="I30" s="304">
        <v>0.43168532883203392</v>
      </c>
      <c r="J30" s="399">
        <v>2.6165548220012047E-2</v>
      </c>
    </row>
    <row r="31" spans="1:10" ht="19.5" customHeight="1">
      <c r="A31" s="923" t="s">
        <v>747</v>
      </c>
      <c r="B31" s="923"/>
      <c r="C31" s="152">
        <v>0.69365206876769425</v>
      </c>
      <c r="D31" s="152">
        <v>0.99623873459479972</v>
      </c>
      <c r="E31" s="152">
        <v>1</v>
      </c>
      <c r="F31" s="152">
        <v>0.98827243751421212</v>
      </c>
      <c r="G31" s="152">
        <v>0.98340013714456398</v>
      </c>
      <c r="H31" s="152">
        <v>0.98920601513136353</v>
      </c>
      <c r="I31" s="152">
        <v>0.98525270750621774</v>
      </c>
      <c r="J31" s="835">
        <v>-3.9964451940992518E-3</v>
      </c>
    </row>
    <row r="32" spans="1:10" ht="19.5" customHeight="1">
      <c r="A32" s="403" t="s">
        <v>633</v>
      </c>
      <c r="B32" s="403"/>
      <c r="C32" s="403"/>
      <c r="D32" s="403"/>
      <c r="E32" s="403"/>
      <c r="F32" s="403"/>
      <c r="G32" s="403"/>
      <c r="H32" s="403"/>
      <c r="I32" s="403"/>
      <c r="J32" s="403"/>
    </row>
    <row r="33" spans="1:10" ht="19.5" customHeight="1">
      <c r="A33" s="922" t="s">
        <v>748</v>
      </c>
      <c r="B33" s="922"/>
      <c r="C33" s="112">
        <v>4334.7921106552503</v>
      </c>
      <c r="D33" s="112">
        <v>6950.5154464825482</v>
      </c>
      <c r="E33" s="112">
        <v>5441.0381033012818</v>
      </c>
      <c r="F33" s="112">
        <v>4651.4901276427072</v>
      </c>
      <c r="G33" s="112">
        <v>3462.3133953915085</v>
      </c>
      <c r="H33" s="112">
        <v>3811.0472711417633</v>
      </c>
      <c r="I33" s="112">
        <v>2915.1992917063294</v>
      </c>
      <c r="J33" s="834">
        <v>-0.23506608963342612</v>
      </c>
    </row>
    <row r="34" spans="1:10" ht="19.5" customHeight="1">
      <c r="A34" s="937" t="s">
        <v>749</v>
      </c>
      <c r="B34" s="938"/>
      <c r="C34" s="295">
        <v>78702.284563510024</v>
      </c>
      <c r="D34" s="295">
        <v>45550.701219849274</v>
      </c>
      <c r="E34" s="295">
        <v>41728.923548978411</v>
      </c>
      <c r="F34" s="295">
        <v>34940.997850947257</v>
      </c>
      <c r="G34" s="295">
        <v>31781.643385180338</v>
      </c>
      <c r="H34" s="295">
        <v>29000.463566042257</v>
      </c>
      <c r="I34" s="295">
        <v>29976.574575256007</v>
      </c>
      <c r="J34" s="399">
        <v>3.3658462285986124E-2</v>
      </c>
    </row>
    <row r="35" spans="1:10" ht="19.5" customHeight="1">
      <c r="A35" s="937" t="s">
        <v>750</v>
      </c>
      <c r="B35" s="938"/>
      <c r="C35" s="295">
        <v>14521.081647361339</v>
      </c>
      <c r="D35" s="295">
        <v>9179.873260706916</v>
      </c>
      <c r="E35" s="295">
        <v>8427.1761698532027</v>
      </c>
      <c r="F35" s="295">
        <v>8166.366369154367</v>
      </c>
      <c r="G35" s="295">
        <v>7218.0684149812987</v>
      </c>
      <c r="H35" s="295">
        <v>7189.991881113152</v>
      </c>
      <c r="I35" s="295">
        <v>6922.27089283041</v>
      </c>
      <c r="J35" s="399">
        <v>-3.7235228176821455E-2</v>
      </c>
    </row>
    <row r="36" spans="1:10" ht="19.5" customHeight="1">
      <c r="A36" s="937" t="s">
        <v>751</v>
      </c>
      <c r="B36" s="938"/>
      <c r="C36" s="295">
        <v>70580.755825867353</v>
      </c>
      <c r="D36" s="295">
        <v>38965.498713626315</v>
      </c>
      <c r="E36" s="295">
        <v>0</v>
      </c>
      <c r="F36" s="295">
        <v>0</v>
      </c>
      <c r="G36" s="295">
        <v>0</v>
      </c>
      <c r="H36" s="295">
        <v>0</v>
      </c>
      <c r="I36" s="295">
        <v>0</v>
      </c>
      <c r="J36" s="399" t="s">
        <v>1615</v>
      </c>
    </row>
    <row r="37" spans="1:10" ht="19.5" customHeight="1">
      <c r="A37" s="937" t="s">
        <v>752</v>
      </c>
      <c r="B37" s="938"/>
      <c r="C37" s="295">
        <v>13095.759615647805</v>
      </c>
      <c r="D37" s="295">
        <v>8435.1207959372587</v>
      </c>
      <c r="E37" s="295">
        <v>4101.4418645636524</v>
      </c>
      <c r="F37" s="295">
        <v>4632.9706191105906</v>
      </c>
      <c r="G37" s="295">
        <v>3959.5139685571457</v>
      </c>
      <c r="H37" s="295">
        <v>4155.1901816593745</v>
      </c>
      <c r="I37" s="295">
        <v>3820.3603493425894</v>
      </c>
      <c r="J37" s="399">
        <v>-8.0581108849046901E-2</v>
      </c>
    </row>
    <row r="38" spans="1:10" ht="19.5" customHeight="1">
      <c r="A38" s="939" t="s">
        <v>753</v>
      </c>
      <c r="B38" s="940"/>
      <c r="C38" s="300">
        <v>97558.158321526615</v>
      </c>
      <c r="D38" s="300">
        <v>61681.089927038738</v>
      </c>
      <c r="E38" s="300">
        <v>55597.137822132892</v>
      </c>
      <c r="F38" s="300">
        <v>47758.854347744331</v>
      </c>
      <c r="G38" s="300">
        <v>42462.025195553142</v>
      </c>
      <c r="H38" s="300">
        <v>40001.502718297168</v>
      </c>
      <c r="I38" s="300">
        <v>39814.044759792749</v>
      </c>
      <c r="J38" s="404">
        <v>-4.686272908909328E-3</v>
      </c>
    </row>
    <row r="39" spans="1:10" ht="19.5" customHeight="1">
      <c r="A39" s="939" t="s">
        <v>754</v>
      </c>
      <c r="B39" s="940"/>
      <c r="C39" s="300">
        <v>88011.307552170416</v>
      </c>
      <c r="D39" s="300">
        <v>54351.134956046124</v>
      </c>
      <c r="E39" s="300">
        <v>9542.4799678649342</v>
      </c>
      <c r="F39" s="300">
        <v>9284.4607467532987</v>
      </c>
      <c r="G39" s="300">
        <v>7421.8273639486542</v>
      </c>
      <c r="H39" s="300">
        <v>7966.2374528011378</v>
      </c>
      <c r="I39" s="300">
        <v>6735.5596410489188</v>
      </c>
      <c r="J39" s="404">
        <v>-0.15448670957196742</v>
      </c>
    </row>
    <row r="40" spans="1:10" ht="19.5" customHeight="1">
      <c r="A40" s="937" t="s">
        <v>755</v>
      </c>
      <c r="B40" s="938"/>
      <c r="C40" s="295">
        <v>0</v>
      </c>
      <c r="D40" s="295">
        <v>-188.50029500000002</v>
      </c>
      <c r="E40" s="295">
        <v>-9542.479967864936</v>
      </c>
      <c r="F40" s="295">
        <v>-9284.4607467532987</v>
      </c>
      <c r="G40" s="295">
        <v>-7421.8273639486551</v>
      </c>
      <c r="H40" s="295">
        <v>-7966.2374528011387</v>
      </c>
      <c r="I40" s="295">
        <v>-6735.5596410489197</v>
      </c>
      <c r="J40" s="399">
        <v>0</v>
      </c>
    </row>
    <row r="41" spans="1:10" ht="19.5" customHeight="1">
      <c r="A41" s="945" t="s">
        <v>705</v>
      </c>
      <c r="B41" s="945"/>
      <c r="C41" s="99">
        <v>88011.307552170416</v>
      </c>
      <c r="D41" s="99">
        <v>54162.634661046126</v>
      </c>
      <c r="E41" s="99">
        <v>0</v>
      </c>
      <c r="F41" s="99">
        <v>0</v>
      </c>
      <c r="G41" s="99">
        <v>0</v>
      </c>
      <c r="H41" s="99">
        <v>0</v>
      </c>
      <c r="I41" s="99">
        <v>0</v>
      </c>
      <c r="J41" s="406" t="s">
        <v>1615</v>
      </c>
    </row>
    <row r="42" spans="1:10" ht="19.5" customHeight="1">
      <c r="A42" s="403" t="s">
        <v>756</v>
      </c>
      <c r="B42" s="403"/>
      <c r="C42" s="403"/>
      <c r="D42" s="403"/>
      <c r="E42" s="403"/>
      <c r="F42" s="403"/>
      <c r="G42" s="403"/>
      <c r="H42" s="403"/>
      <c r="I42" s="403"/>
      <c r="J42" s="403"/>
    </row>
    <row r="43" spans="1:10" ht="19.5" customHeight="1">
      <c r="A43" s="937" t="s">
        <v>568</v>
      </c>
      <c r="B43" s="938"/>
      <c r="C43" s="295">
        <v>528437.48499999999</v>
      </c>
      <c r="D43" s="295">
        <v>881192.98120241659</v>
      </c>
      <c r="E43" s="295">
        <v>843493.92099886655</v>
      </c>
      <c r="F43" s="295">
        <v>752015.66207839991</v>
      </c>
      <c r="G43" s="295">
        <v>674821.66292888566</v>
      </c>
      <c r="H43" s="295">
        <v>659449.97457840003</v>
      </c>
      <c r="I43" s="295">
        <v>657693.36397055234</v>
      </c>
      <c r="J43" s="399">
        <v>-2.6637511192122432E-3</v>
      </c>
    </row>
    <row r="44" spans="1:10" ht="19.5" customHeight="1">
      <c r="A44" s="937" t="s">
        <v>569</v>
      </c>
      <c r="B44" s="938"/>
      <c r="C44" s="295">
        <v>9459</v>
      </c>
      <c r="D44" s="295">
        <v>41796.702499999992</v>
      </c>
      <c r="E44" s="295">
        <v>42808.684166666659</v>
      </c>
      <c r="F44" s="295">
        <v>26760.903333333328</v>
      </c>
      <c r="G44" s="295">
        <v>12049.912916666668</v>
      </c>
      <c r="H44" s="295">
        <v>11988.802499999998</v>
      </c>
      <c r="I44" s="295">
        <v>12049.912916666668</v>
      </c>
      <c r="J44" s="399">
        <v>5.0972911320099623E-3</v>
      </c>
    </row>
    <row r="45" spans="1:10" ht="19.5" customHeight="1">
      <c r="A45" s="937" t="s">
        <v>570</v>
      </c>
      <c r="B45" s="938"/>
      <c r="C45" s="300">
        <v>394516.6</v>
      </c>
      <c r="D45" s="300">
        <v>401387.33410833339</v>
      </c>
      <c r="E45" s="300">
        <v>450878.45508333331</v>
      </c>
      <c r="F45" s="300">
        <v>430006.57891666662</v>
      </c>
      <c r="G45" s="300">
        <v>370726.07072321424</v>
      </c>
      <c r="H45" s="300">
        <v>326340.31224999996</v>
      </c>
      <c r="I45" s="300">
        <v>317040.54747321428</v>
      </c>
      <c r="J45" s="404">
        <v>-2.8497137582136678E-2</v>
      </c>
    </row>
    <row r="46" spans="1:10" ht="19.5" customHeight="1">
      <c r="A46" s="923" t="s">
        <v>62</v>
      </c>
      <c r="B46" s="923"/>
      <c r="C46" s="407">
        <v>0</v>
      </c>
      <c r="D46" s="407">
        <v>2675.7216666666664</v>
      </c>
      <c r="E46" s="347">
        <v>5272.2425000000003</v>
      </c>
      <c r="F46" s="347">
        <v>5179.7045833333332</v>
      </c>
      <c r="G46" s="347">
        <v>9117.6675000000014</v>
      </c>
      <c r="H46" s="407">
        <v>5179.7045833333332</v>
      </c>
      <c r="I46" s="407">
        <v>4786.2300000000014</v>
      </c>
      <c r="J46" s="835">
        <v>-7.5964676556923627E-2</v>
      </c>
    </row>
    <row r="47" spans="1:10">
      <c r="A47" s="408"/>
      <c r="B47" s="345"/>
      <c r="C47" s="391"/>
      <c r="D47" s="391"/>
      <c r="E47" s="391"/>
      <c r="F47" s="391"/>
      <c r="G47" s="391"/>
      <c r="H47" s="391"/>
      <c r="I47" s="391"/>
      <c r="J47" s="391"/>
    </row>
    <row r="48" spans="1:10">
      <c r="A48" s="140" t="s">
        <v>1424</v>
      </c>
      <c r="B48" s="59"/>
      <c r="C48" s="59"/>
      <c r="D48" s="68"/>
      <c r="E48" s="68"/>
      <c r="F48" s="68"/>
      <c r="G48" s="68"/>
      <c r="H48" s="68"/>
      <c r="I48"/>
    </row>
    <row r="49" spans="1:10">
      <c r="A49" s="140" t="s">
        <v>1425</v>
      </c>
      <c r="B49" s="59"/>
      <c r="C49" s="59"/>
      <c r="D49" s="68"/>
      <c r="E49" s="68"/>
      <c r="F49" s="68"/>
      <c r="G49" s="68"/>
      <c r="H49" s="68"/>
      <c r="I49"/>
    </row>
    <row r="50" spans="1:10">
      <c r="A50" s="29"/>
      <c r="B50" s="29"/>
      <c r="C50" s="72"/>
      <c r="D50" s="72"/>
      <c r="E50" s="72"/>
      <c r="F50" s="72"/>
      <c r="G50" s="72"/>
      <c r="H50" s="72"/>
      <c r="I50" s="72"/>
      <c r="J50" s="72"/>
    </row>
    <row r="51" spans="1:10">
      <c r="A51" s="29"/>
      <c r="B51" s="29"/>
      <c r="C51" s="72"/>
      <c r="D51" s="72"/>
      <c r="E51" s="72"/>
      <c r="F51" s="72"/>
      <c r="G51" s="72"/>
      <c r="H51" s="72"/>
      <c r="I51" s="72"/>
      <c r="J51" s="72"/>
    </row>
    <row r="52" spans="1:10" ht="15">
      <c r="A52" s="82" t="s">
        <v>757</v>
      </c>
      <c r="J52" s="70"/>
    </row>
    <row r="53" spans="1:10">
      <c r="J53" s="70"/>
    </row>
    <row r="54" spans="1:10" ht="18.95" customHeight="1">
      <c r="A54" s="928" t="s">
        <v>758</v>
      </c>
      <c r="B54" s="928"/>
      <c r="C54" s="488"/>
      <c r="D54" s="488"/>
      <c r="E54" s="488"/>
      <c r="F54" s="488"/>
      <c r="G54" s="488"/>
      <c r="H54" s="823"/>
      <c r="I54" s="823"/>
      <c r="J54" s="823"/>
    </row>
    <row r="55" spans="1:10" ht="14.25" customHeight="1">
      <c r="A55" s="309"/>
      <c r="B55" s="297"/>
      <c r="C55" s="790" t="s">
        <v>1077</v>
      </c>
      <c r="D55" s="790" t="s">
        <v>19</v>
      </c>
      <c r="E55" s="790" t="s">
        <v>20</v>
      </c>
      <c r="F55" s="790" t="s">
        <v>21</v>
      </c>
      <c r="G55" s="790" t="s">
        <v>133</v>
      </c>
      <c r="H55" s="98"/>
      <c r="I55" s="98"/>
      <c r="J55" s="56"/>
    </row>
    <row r="56" spans="1:10" ht="23.1" customHeight="1">
      <c r="A56" s="923" t="s">
        <v>1075</v>
      </c>
      <c r="B56" s="923">
        <v>702</v>
      </c>
      <c r="C56" s="347">
        <v>702.2</v>
      </c>
      <c r="D56" s="347">
        <v>1377.5</v>
      </c>
      <c r="E56" s="347">
        <v>1324.2</v>
      </c>
      <c r="F56" s="347">
        <v>1304.2</v>
      </c>
      <c r="G56" s="347">
        <v>1352</v>
      </c>
      <c r="H56" s="312"/>
      <c r="I56" s="312"/>
      <c r="J56" s="93"/>
    </row>
    <row r="57" spans="1:10" ht="23.1" customHeight="1">
      <c r="A57" s="937" t="s">
        <v>759</v>
      </c>
      <c r="B57" s="937">
        <v>1798</v>
      </c>
      <c r="C57" s="295">
        <v>1798</v>
      </c>
      <c r="D57" s="295">
        <v>5251</v>
      </c>
      <c r="E57" s="295">
        <v>5092</v>
      </c>
      <c r="F57" s="295">
        <v>5444</v>
      </c>
      <c r="G57" s="295">
        <v>6274</v>
      </c>
      <c r="H57" s="312"/>
      <c r="I57" s="312"/>
      <c r="J57" s="93"/>
    </row>
    <row r="58" spans="1:10" ht="23.1" customHeight="1">
      <c r="A58" s="937" t="s">
        <v>1062</v>
      </c>
      <c r="B58" s="937">
        <v>9373</v>
      </c>
      <c r="C58" s="295">
        <v>9373</v>
      </c>
      <c r="D58" s="295">
        <v>30000</v>
      </c>
      <c r="E58" s="295">
        <v>243373</v>
      </c>
      <c r="F58" s="295">
        <v>280383</v>
      </c>
      <c r="G58" s="295">
        <v>390490</v>
      </c>
      <c r="H58" s="312"/>
      <c r="I58" s="312"/>
      <c r="J58" s="93"/>
    </row>
    <row r="59" spans="1:10" ht="23.1" customHeight="1">
      <c r="A59" s="936" t="s">
        <v>1063</v>
      </c>
      <c r="B59" s="936">
        <v>7979</v>
      </c>
      <c r="C59" s="312">
        <v>7979</v>
      </c>
      <c r="D59" s="312">
        <v>25344</v>
      </c>
      <c r="E59" s="312">
        <v>138769</v>
      </c>
      <c r="F59" s="312">
        <v>140471</v>
      </c>
      <c r="G59" s="312">
        <v>182165</v>
      </c>
      <c r="H59" s="312"/>
      <c r="I59" s="312"/>
      <c r="J59" s="93"/>
    </row>
    <row r="60" spans="1:10">
      <c r="A60" s="327"/>
      <c r="B60" s="327"/>
      <c r="C60" s="331"/>
      <c r="D60" s="331"/>
      <c r="E60" s="331"/>
      <c r="F60" s="331"/>
      <c r="G60" s="331"/>
      <c r="J60" s="70"/>
    </row>
    <row r="61" spans="1:10">
      <c r="A61" s="140" t="s">
        <v>1424</v>
      </c>
      <c r="B61" s="59"/>
      <c r="C61" s="59"/>
      <c r="D61" s="68"/>
      <c r="E61" s="68"/>
      <c r="F61" s="68"/>
      <c r="G61" s="68"/>
      <c r="H61" s="68"/>
      <c r="I61"/>
    </row>
    <row r="62" spans="1:10">
      <c r="A62" s="140" t="s">
        <v>1506</v>
      </c>
      <c r="B62" s="59"/>
      <c r="C62" s="59"/>
      <c r="D62" s="68"/>
      <c r="E62" s="68"/>
      <c r="F62" s="68"/>
      <c r="G62" s="68"/>
      <c r="H62" s="68"/>
      <c r="I62"/>
    </row>
    <row r="63" spans="1:10">
      <c r="J63" s="70"/>
    </row>
    <row r="64" spans="1:10">
      <c r="J64" s="70"/>
    </row>
    <row r="65" spans="1:10" ht="15">
      <c r="A65" s="82" t="s">
        <v>760</v>
      </c>
      <c r="J65" s="70"/>
    </row>
    <row r="66" spans="1:10">
      <c r="J66" s="70"/>
    </row>
    <row r="67" spans="1:10" ht="14.1" customHeight="1">
      <c r="A67" s="931" t="s">
        <v>648</v>
      </c>
      <c r="B67" s="931"/>
      <c r="C67" s="933" t="s">
        <v>1306</v>
      </c>
      <c r="D67" s="933"/>
      <c r="E67" s="933"/>
      <c r="F67" s="933"/>
      <c r="G67" s="708"/>
      <c r="H67" s="933" t="s">
        <v>1185</v>
      </c>
      <c r="I67" s="933"/>
      <c r="J67" s="934" t="s">
        <v>723</v>
      </c>
    </row>
    <row r="68" spans="1:10">
      <c r="A68" s="932"/>
      <c r="B68" s="932"/>
      <c r="C68" s="697" t="s">
        <v>1186</v>
      </c>
      <c r="D68" s="530" t="s">
        <v>544</v>
      </c>
      <c r="E68" s="530" t="s">
        <v>545</v>
      </c>
      <c r="F68" s="530" t="s">
        <v>21</v>
      </c>
      <c r="G68" s="530" t="s">
        <v>133</v>
      </c>
      <c r="H68" s="530" t="s">
        <v>21</v>
      </c>
      <c r="I68" s="530" t="s">
        <v>133</v>
      </c>
      <c r="J68" s="935"/>
    </row>
    <row r="69" spans="1:10" ht="23.1" customHeight="1">
      <c r="A69" s="309" t="s">
        <v>1136</v>
      </c>
      <c r="B69" s="309"/>
      <c r="C69" s="309"/>
      <c r="D69" s="309"/>
      <c r="E69" s="309"/>
      <c r="F69" s="309"/>
      <c r="G69" s="309"/>
      <c r="H69" s="309"/>
      <c r="I69" s="309"/>
      <c r="J69" s="309"/>
    </row>
    <row r="70" spans="1:10" ht="23.1" customHeight="1">
      <c r="A70" s="409" t="s">
        <v>1195</v>
      </c>
      <c r="B70" s="321"/>
      <c r="C70" s="295">
        <v>169.16213371130053</v>
      </c>
      <c r="D70" s="295">
        <v>77.016013400332909</v>
      </c>
      <c r="E70" s="295">
        <v>77.459681441255427</v>
      </c>
      <c r="F70" s="295">
        <v>80.790623297467775</v>
      </c>
      <c r="G70" s="295">
        <v>80.520746003985209</v>
      </c>
      <c r="H70" s="295">
        <v>78.956342075402148</v>
      </c>
      <c r="I70" s="295">
        <v>80.59106614243359</v>
      </c>
      <c r="J70" s="304">
        <v>2.0704151485010591E-2</v>
      </c>
    </row>
    <row r="71" spans="1:10" ht="23.1" customHeight="1">
      <c r="A71" s="409" t="s">
        <v>1614</v>
      </c>
      <c r="B71" s="321"/>
      <c r="C71" s="710">
        <v>0.85541621096391374</v>
      </c>
      <c r="D71" s="710">
        <v>0.38083757258334544</v>
      </c>
      <c r="E71" s="710">
        <v>0.32403293120398818</v>
      </c>
      <c r="F71" s="710">
        <v>0.41471057517698179</v>
      </c>
      <c r="G71" s="710">
        <v>0.48551679536527648</v>
      </c>
      <c r="H71" s="710">
        <v>0.42804354059319683</v>
      </c>
      <c r="I71" s="710">
        <v>0.49263369209870811</v>
      </c>
      <c r="J71" s="304">
        <v>0.15089621821182053</v>
      </c>
    </row>
    <row r="72" spans="1:10" ht="23.1" customHeight="1">
      <c r="A72" s="409" t="s">
        <v>1064</v>
      </c>
      <c r="B72" s="321"/>
      <c r="C72" s="295">
        <v>133.74618456085722</v>
      </c>
      <c r="D72" s="295">
        <v>55.823578966694505</v>
      </c>
      <c r="E72" s="295">
        <v>50.586852782956889</v>
      </c>
      <c r="F72" s="295">
        <v>47.863410566036215</v>
      </c>
      <c r="G72" s="295">
        <v>47.353592357475044</v>
      </c>
      <c r="H72" s="295">
        <v>46.678084620213205</v>
      </c>
      <c r="I72" s="295">
        <v>47.459074810902827</v>
      </c>
      <c r="J72" s="304">
        <v>1.6731410404775326E-2</v>
      </c>
    </row>
    <row r="73" spans="1:10" ht="23.1" customHeight="1">
      <c r="A73" s="409" t="s">
        <v>761</v>
      </c>
      <c r="B73" s="321"/>
      <c r="C73" s="295">
        <v>118.37723559683242</v>
      </c>
      <c r="D73" s="295">
        <v>48.35052522398626</v>
      </c>
      <c r="E73" s="295">
        <v>5.776568451929629</v>
      </c>
      <c r="F73" s="295">
        <v>5.2672102717633908</v>
      </c>
      <c r="G73" s="295">
        <v>4.1389950797660573</v>
      </c>
      <c r="H73" s="295">
        <v>5.1670582926926745</v>
      </c>
      <c r="I73" s="295">
        <v>4.0974397896176784</v>
      </c>
      <c r="J73" s="304">
        <v>-0.20700724522261837</v>
      </c>
    </row>
    <row r="74" spans="1:10" ht="23.1" customHeight="1">
      <c r="A74" s="115" t="s">
        <v>762</v>
      </c>
      <c r="B74" s="97"/>
      <c r="C74" s="393" t="s">
        <v>1615</v>
      </c>
      <c r="D74" s="393">
        <v>0.3771585202002814</v>
      </c>
      <c r="E74" s="393">
        <v>0.40104509062832672</v>
      </c>
      <c r="F74" s="393">
        <v>0.39978955841460051</v>
      </c>
      <c r="G74" s="393">
        <v>0.41363039718473082</v>
      </c>
      <c r="H74" s="393">
        <v>0.40412641256830234</v>
      </c>
      <c r="I74" s="393">
        <v>0.42078813622755395</v>
      </c>
      <c r="J74" s="305">
        <v>4.1228989596010512E-2</v>
      </c>
    </row>
    <row r="75" spans="1:10" ht="23.1" customHeight="1">
      <c r="A75" s="414" t="s">
        <v>1137</v>
      </c>
      <c r="B75" s="414"/>
      <c r="C75" s="414"/>
      <c r="D75" s="414"/>
      <c r="E75" s="414"/>
      <c r="F75" s="414"/>
      <c r="G75" s="414"/>
      <c r="H75" s="414"/>
      <c r="I75" s="414"/>
      <c r="J75" s="414"/>
    </row>
    <row r="76" spans="1:10" ht="23.1" customHeight="1">
      <c r="A76" s="410" t="s">
        <v>1195</v>
      </c>
      <c r="B76" s="294"/>
      <c r="C76" s="295">
        <v>1362.4748094113777</v>
      </c>
      <c r="D76" s="295">
        <v>66.88956307285514</v>
      </c>
      <c r="E76" s="295">
        <v>70.955210877935656</v>
      </c>
      <c r="F76" s="295">
        <v>67.844469619143425</v>
      </c>
      <c r="G76" s="295">
        <v>119.31209296595077</v>
      </c>
      <c r="H76" s="295">
        <v>139.0052182425365</v>
      </c>
      <c r="I76" s="295">
        <v>119.31209296595077</v>
      </c>
      <c r="J76" s="304">
        <v>-0.14167184171622349</v>
      </c>
    </row>
    <row r="77" spans="1:10" ht="23.1" customHeight="1">
      <c r="A77" s="410" t="s">
        <v>1614</v>
      </c>
      <c r="B77" s="294"/>
      <c r="C77" s="710">
        <v>8.5358273707580068</v>
      </c>
      <c r="D77" s="710">
        <v>0.64972686302226834</v>
      </c>
      <c r="E77" s="710">
        <v>0.70528524965758044</v>
      </c>
      <c r="F77" s="710">
        <v>0.82788831804506846</v>
      </c>
      <c r="G77" s="710">
        <v>1.5271427346381314</v>
      </c>
      <c r="H77" s="710">
        <v>1.5985983587601844</v>
      </c>
      <c r="I77" s="710">
        <v>1.5271427346381314</v>
      </c>
      <c r="J77" s="304">
        <v>-4.4698922484489145E-2</v>
      </c>
    </row>
    <row r="78" spans="1:10" ht="23.1" customHeight="1">
      <c r="A78" s="410" t="s">
        <v>1064</v>
      </c>
      <c r="B78" s="294"/>
      <c r="C78" s="295">
        <v>712.29299608838153</v>
      </c>
      <c r="D78" s="295">
        <v>40.663024013502884</v>
      </c>
      <c r="E78" s="295">
        <v>41.627756341529384</v>
      </c>
      <c r="F78" s="295">
        <v>36.416379876856702</v>
      </c>
      <c r="G78" s="295">
        <v>59.669792303417125</v>
      </c>
      <c r="H78" s="295">
        <v>72.210030688094776</v>
      </c>
      <c r="I78" s="295">
        <v>59.669792303417125</v>
      </c>
      <c r="J78" s="304">
        <v>-0.17366338533830805</v>
      </c>
    </row>
    <row r="79" spans="1:10" ht="23.1" customHeight="1">
      <c r="A79" s="410" t="s">
        <v>761</v>
      </c>
      <c r="B79" s="294"/>
      <c r="C79" s="295">
        <v>712.29299608838164</v>
      </c>
      <c r="D79" s="295">
        <v>40.663024013502891</v>
      </c>
      <c r="E79" s="295">
        <v>7.9161702829062506</v>
      </c>
      <c r="F79" s="295">
        <v>8.5744136869790673</v>
      </c>
      <c r="G79" s="295">
        <v>10.631168281335452</v>
      </c>
      <c r="H79" s="295">
        <v>19.139447481702785</v>
      </c>
      <c r="I79" s="295">
        <v>10.631168281335452</v>
      </c>
      <c r="J79" s="304">
        <v>-0.44454152652531931</v>
      </c>
    </row>
    <row r="80" spans="1:10" ht="23.1" customHeight="1">
      <c r="A80" s="411" t="s">
        <v>762</v>
      </c>
      <c r="B80" s="366"/>
      <c r="C80" s="413" t="s">
        <v>1615</v>
      </c>
      <c r="D80" s="413">
        <v>0.38229303901271749</v>
      </c>
      <c r="E80" s="413">
        <v>0.36879619949008602</v>
      </c>
      <c r="F80" s="413">
        <v>0.5990013832191895</v>
      </c>
      <c r="G80" s="413">
        <v>0.54439417061569084</v>
      </c>
      <c r="H80" s="413">
        <v>0.61727541575450307</v>
      </c>
      <c r="I80" s="413">
        <v>0.54439417061569084</v>
      </c>
      <c r="J80" s="412">
        <v>-0.11806924960672316</v>
      </c>
    </row>
    <row r="81" spans="1:10" ht="23.1" customHeight="1">
      <c r="A81" s="414" t="s">
        <v>1138</v>
      </c>
      <c r="B81" s="414"/>
      <c r="C81" s="414"/>
      <c r="D81" s="414"/>
      <c r="E81" s="414"/>
      <c r="F81" s="414"/>
      <c r="G81" s="414"/>
      <c r="H81" s="414"/>
      <c r="I81" s="414"/>
      <c r="J81" s="414"/>
    </row>
    <row r="82" spans="1:10" ht="23.1" customHeight="1">
      <c r="A82" s="410" t="s">
        <v>1195</v>
      </c>
      <c r="B82" s="294"/>
      <c r="C82" s="295">
        <v>15.802796081330921</v>
      </c>
      <c r="D82" s="295">
        <v>4.9953147557116973</v>
      </c>
      <c r="E82" s="295">
        <v>7.4920365141450311</v>
      </c>
      <c r="F82" s="295">
        <v>7.6217481862750533</v>
      </c>
      <c r="G82" s="295">
        <v>8.0440783329033678</v>
      </c>
      <c r="H82" s="295">
        <v>4.0121461582215741</v>
      </c>
      <c r="I82" s="295">
        <v>3.9902930748979375</v>
      </c>
      <c r="J82" s="304">
        <v>-5.4467316149128253E-3</v>
      </c>
    </row>
    <row r="83" spans="1:10" ht="23.1" customHeight="1">
      <c r="A83" s="410" t="s">
        <v>1614</v>
      </c>
      <c r="B83" s="294"/>
      <c r="C83" s="710">
        <v>0.21875875438447964</v>
      </c>
      <c r="D83" s="710">
        <v>0.26263372807759799</v>
      </c>
      <c r="E83" s="710">
        <v>0.18138600531153015</v>
      </c>
      <c r="F83" s="710">
        <v>0.2022847491753309</v>
      </c>
      <c r="G83" s="710">
        <v>0.16023927938975394</v>
      </c>
      <c r="H83" s="710">
        <v>0.20149308924337467</v>
      </c>
      <c r="I83" s="710">
        <v>0.16245358912244048</v>
      </c>
      <c r="J83" s="304">
        <v>-0.19375106246835139</v>
      </c>
    </row>
    <row r="84" spans="1:10" ht="23.1" customHeight="1">
      <c r="A84" s="410" t="s">
        <v>1064</v>
      </c>
      <c r="B84" s="294"/>
      <c r="C84" s="295">
        <v>14.252885243561364</v>
      </c>
      <c r="D84" s="295">
        <v>3.6892092541385759</v>
      </c>
      <c r="E84" s="295">
        <v>5.4661140057223934</v>
      </c>
      <c r="F84" s="295">
        <v>5.3244575504399769</v>
      </c>
      <c r="G84" s="295">
        <v>5.8999300250239104</v>
      </c>
      <c r="H84" s="295">
        <v>2.5420418455267475</v>
      </c>
      <c r="I84" s="295">
        <v>2.1655109977923392</v>
      </c>
      <c r="J84" s="304">
        <v>-0.14812141995104955</v>
      </c>
    </row>
    <row r="85" spans="1:10" ht="23.1" customHeight="1">
      <c r="A85" s="411" t="s">
        <v>761</v>
      </c>
      <c r="B85" s="366"/>
      <c r="C85" s="395">
        <v>14.252885243561366</v>
      </c>
      <c r="D85" s="395">
        <v>3.6892092541385759</v>
      </c>
      <c r="E85" s="395">
        <v>0.43148563029143594</v>
      </c>
      <c r="F85" s="395">
        <v>0.91367594380936035</v>
      </c>
      <c r="G85" s="395">
        <v>1.2302657369679406</v>
      </c>
      <c r="H85" s="395">
        <v>0.32497355189980964</v>
      </c>
      <c r="I85" s="395">
        <v>0.16217725522060558</v>
      </c>
      <c r="J85" s="412">
        <v>-0.50095244898389346</v>
      </c>
    </row>
    <row r="86" spans="1:10" ht="23.1" customHeight="1">
      <c r="A86" s="414" t="s">
        <v>763</v>
      </c>
      <c r="B86" s="414"/>
      <c r="C86" s="414"/>
      <c r="D86" s="414"/>
      <c r="E86" s="414"/>
      <c r="F86" s="414"/>
      <c r="G86" s="414"/>
      <c r="H86" s="414"/>
      <c r="I86" s="414"/>
      <c r="J86" s="414"/>
    </row>
    <row r="87" spans="1:10" ht="23.1" customHeight="1">
      <c r="A87" s="410" t="s">
        <v>1195</v>
      </c>
      <c r="B87" s="294"/>
      <c r="C87" s="295"/>
      <c r="D87" s="295">
        <v>75.024651529109804</v>
      </c>
      <c r="E87" s="295">
        <v>102.32741836688405</v>
      </c>
      <c r="F87" s="295">
        <v>134.11263871842971</v>
      </c>
      <c r="G87" s="295">
        <v>121.11186089123117</v>
      </c>
      <c r="H87" s="295">
        <v>134.11263871842971</v>
      </c>
      <c r="I87" s="295">
        <v>127.13279168428076</v>
      </c>
      <c r="J87" s="304">
        <v>-5.2044662612322323E-2</v>
      </c>
    </row>
    <row r="88" spans="1:10" ht="23.1" customHeight="1">
      <c r="A88" s="410" t="s">
        <v>1614</v>
      </c>
      <c r="B88" s="294"/>
      <c r="C88" s="295"/>
      <c r="D88" s="710">
        <v>0.31405635738146659</v>
      </c>
      <c r="E88" s="710">
        <v>0.43915897267623777</v>
      </c>
      <c r="F88" s="710">
        <v>0.50938628498037741</v>
      </c>
      <c r="G88" s="710">
        <v>0.5316364859615238</v>
      </c>
      <c r="H88" s="710">
        <v>0.50938628498037741</v>
      </c>
      <c r="I88" s="710">
        <v>0.66296498433263029</v>
      </c>
      <c r="J88" s="304">
        <v>0.30149751550175519</v>
      </c>
    </row>
    <row r="89" spans="1:10" ht="23.1" customHeight="1">
      <c r="A89" s="410" t="s">
        <v>1064</v>
      </c>
      <c r="B89" s="294"/>
      <c r="C89" s="295"/>
      <c r="D89" s="295">
        <v>48.393863967867368</v>
      </c>
      <c r="E89" s="295">
        <v>55.902648197039298</v>
      </c>
      <c r="F89" s="295">
        <v>64.553217191502199</v>
      </c>
      <c r="G89" s="295">
        <v>41.946381957136914</v>
      </c>
      <c r="H89" s="295">
        <v>64.553217191502199</v>
      </c>
      <c r="I89" s="295">
        <v>56.972755245451559</v>
      </c>
      <c r="J89" s="304">
        <v>-0.11742965379343684</v>
      </c>
    </row>
    <row r="90" spans="1:10" ht="23.1" customHeight="1">
      <c r="A90" s="411" t="s">
        <v>761</v>
      </c>
      <c r="B90" s="366"/>
      <c r="C90" s="395"/>
      <c r="D90" s="395">
        <v>48.393863967867368</v>
      </c>
      <c r="E90" s="395">
        <v>7.2739845724051948</v>
      </c>
      <c r="F90" s="395">
        <v>13.151287697453661</v>
      </c>
      <c r="G90" s="395">
        <v>9.3262468943133729</v>
      </c>
      <c r="H90" s="395">
        <v>13.151287697453661</v>
      </c>
      <c r="I90" s="395">
        <v>8.5284064974982368</v>
      </c>
      <c r="J90" s="412">
        <v>-0.35151547941959338</v>
      </c>
    </row>
    <row r="91" spans="1:10">
      <c r="A91" s="327"/>
      <c r="B91" s="327"/>
      <c r="C91" s="331"/>
      <c r="D91" s="331"/>
      <c r="E91" s="331"/>
      <c r="F91" s="331"/>
      <c r="G91" s="331"/>
      <c r="H91" s="331"/>
      <c r="I91" s="331"/>
      <c r="J91" s="331"/>
    </row>
    <row r="92" spans="1:10">
      <c r="A92" s="140" t="s">
        <v>1424</v>
      </c>
      <c r="B92" s="59"/>
      <c r="C92" s="59"/>
      <c r="D92" s="68"/>
      <c r="E92" s="68"/>
      <c r="F92" s="68"/>
      <c r="G92" s="68"/>
      <c r="H92" s="68"/>
      <c r="I92"/>
    </row>
    <row r="93" spans="1:10">
      <c r="A93" s="140" t="s">
        <v>1425</v>
      </c>
      <c r="B93" s="59"/>
      <c r="C93" s="59"/>
      <c r="D93" s="68"/>
      <c r="E93" s="68"/>
      <c r="F93" s="68"/>
      <c r="G93" s="68"/>
      <c r="H93" s="68"/>
      <c r="I93"/>
    </row>
    <row r="94" spans="1:10">
      <c r="J94" s="70"/>
    </row>
    <row r="96" spans="1:10" ht="14.25" customHeight="1">
      <c r="A96" s="47" t="s">
        <v>1086</v>
      </c>
      <c r="B96" s="74"/>
      <c r="C96" s="74"/>
      <c r="D96" s="74"/>
      <c r="E96" s="74"/>
      <c r="F96" s="74"/>
      <c r="G96" s="74"/>
      <c r="H96" s="74"/>
    </row>
    <row r="97" spans="1:9" ht="15.75">
      <c r="A97" s="34"/>
      <c r="B97" s="74"/>
      <c r="C97" s="74"/>
      <c r="D97" s="74"/>
      <c r="E97" s="74"/>
      <c r="F97" s="74"/>
      <c r="G97" s="74"/>
      <c r="H97" s="74"/>
    </row>
    <row r="98" spans="1:9" ht="30.95" customHeight="1">
      <c r="A98" s="531" t="s">
        <v>1159</v>
      </c>
      <c r="B98" s="532"/>
      <c r="C98" s="533" t="s">
        <v>541</v>
      </c>
      <c r="D98" s="533" t="s">
        <v>542</v>
      </c>
      <c r="E98" s="533" t="s">
        <v>543</v>
      </c>
      <c r="F98" s="533" t="s">
        <v>544</v>
      </c>
      <c r="G98" s="533" t="s">
        <v>545</v>
      </c>
      <c r="H98" s="533" t="s">
        <v>21</v>
      </c>
      <c r="I98" s="533" t="s">
        <v>133</v>
      </c>
    </row>
    <row r="99" spans="1:9">
      <c r="A99" s="418" t="s">
        <v>1130</v>
      </c>
      <c r="B99" s="419"/>
      <c r="C99" s="420"/>
      <c r="D99" s="420"/>
      <c r="E99" s="420"/>
      <c r="F99" s="420"/>
      <c r="G99" s="420"/>
      <c r="H99" s="420"/>
      <c r="I99" s="420"/>
    </row>
    <row r="100" spans="1:9" ht="25.5" customHeight="1">
      <c r="A100" s="410" t="s">
        <v>676</v>
      </c>
      <c r="B100" s="416"/>
      <c r="C100" s="344" t="s">
        <v>618</v>
      </c>
      <c r="D100" s="344" t="s">
        <v>678</v>
      </c>
      <c r="E100" s="344" t="s">
        <v>678</v>
      </c>
      <c r="F100" s="344" t="s">
        <v>619</v>
      </c>
      <c r="G100" s="344" t="s">
        <v>679</v>
      </c>
      <c r="H100" s="344">
        <v>4.9000000000000004</v>
      </c>
      <c r="I100" s="344">
        <v>4.9000000000000004</v>
      </c>
    </row>
    <row r="101" spans="1:9" ht="25.5" customHeight="1">
      <c r="A101" s="294" t="s">
        <v>680</v>
      </c>
      <c r="B101" s="416"/>
      <c r="C101" s="344" t="s">
        <v>682</v>
      </c>
      <c r="D101" s="344" t="s">
        <v>677</v>
      </c>
      <c r="E101" s="344" t="s">
        <v>677</v>
      </c>
      <c r="F101" s="344" t="s">
        <v>678</v>
      </c>
      <c r="G101" s="344" t="s">
        <v>678</v>
      </c>
      <c r="H101" s="344">
        <v>4.9000000000000004</v>
      </c>
      <c r="I101" s="344">
        <v>4.9000000000000004</v>
      </c>
    </row>
    <row r="102" spans="1:9" ht="25.5" customHeight="1">
      <c r="A102" s="294" t="s">
        <v>683</v>
      </c>
      <c r="B102" s="416"/>
      <c r="C102" s="344" t="s">
        <v>684</v>
      </c>
      <c r="D102" s="344" t="s">
        <v>684</v>
      </c>
      <c r="E102" s="344" t="s">
        <v>686</v>
      </c>
      <c r="F102" s="344" t="s">
        <v>687</v>
      </c>
      <c r="G102" s="344" t="s">
        <v>677</v>
      </c>
      <c r="H102" s="344">
        <v>4.5999999999999996</v>
      </c>
      <c r="I102" s="344">
        <v>4.3</v>
      </c>
    </row>
    <row r="103" spans="1:9" ht="25.5" customHeight="1">
      <c r="A103" s="294" t="s">
        <v>688</v>
      </c>
      <c r="B103" s="416"/>
      <c r="C103" s="344" t="s">
        <v>689</v>
      </c>
      <c r="D103" s="344" t="s">
        <v>689</v>
      </c>
      <c r="E103" s="344" t="s">
        <v>1081</v>
      </c>
      <c r="F103" s="344" t="s">
        <v>1081</v>
      </c>
      <c r="G103" s="344" t="s">
        <v>1083</v>
      </c>
      <c r="H103" s="344">
        <v>3.3</v>
      </c>
      <c r="I103" s="344">
        <v>3.4</v>
      </c>
    </row>
    <row r="104" spans="1:9" ht="26.1" customHeight="1">
      <c r="A104" s="411" t="s">
        <v>692</v>
      </c>
      <c r="B104" s="417"/>
      <c r="C104" s="367" t="s">
        <v>689</v>
      </c>
      <c r="D104" s="367" t="s">
        <v>689</v>
      </c>
      <c r="E104" s="367" t="s">
        <v>1082</v>
      </c>
      <c r="F104" s="367" t="s">
        <v>677</v>
      </c>
      <c r="G104" s="367" t="s">
        <v>618</v>
      </c>
      <c r="H104" s="367">
        <v>4.7</v>
      </c>
      <c r="I104" s="367">
        <v>5.2</v>
      </c>
    </row>
    <row r="105" spans="1:9" ht="23.1" customHeight="1">
      <c r="A105" s="421" t="s">
        <v>1139</v>
      </c>
      <c r="B105" s="419"/>
      <c r="C105" s="420"/>
      <c r="D105" s="420"/>
      <c r="E105" s="420"/>
      <c r="F105" s="420"/>
      <c r="G105" s="420"/>
      <c r="H105" s="420"/>
      <c r="I105" s="420"/>
    </row>
    <row r="106" spans="1:9" ht="23.1" customHeight="1">
      <c r="A106" s="409" t="s">
        <v>676</v>
      </c>
      <c r="B106" s="416"/>
      <c r="C106" s="344" t="s">
        <v>1084</v>
      </c>
      <c r="D106" s="344" t="s">
        <v>1084</v>
      </c>
      <c r="E106" s="344" t="s">
        <v>1085</v>
      </c>
      <c r="F106" s="344" t="s">
        <v>691</v>
      </c>
      <c r="G106" s="344" t="s">
        <v>693</v>
      </c>
      <c r="H106" s="344">
        <v>3.5</v>
      </c>
      <c r="I106" s="344">
        <v>4.5</v>
      </c>
    </row>
    <row r="107" spans="1:9" ht="23.1" customHeight="1">
      <c r="A107" s="294" t="s">
        <v>680</v>
      </c>
      <c r="B107" s="416"/>
      <c r="C107" s="344" t="s">
        <v>1084</v>
      </c>
      <c r="D107" s="344" t="s">
        <v>1084</v>
      </c>
      <c r="E107" s="344" t="s">
        <v>1085</v>
      </c>
      <c r="F107" s="344" t="s">
        <v>691</v>
      </c>
      <c r="G107" s="344" t="s">
        <v>693</v>
      </c>
      <c r="H107" s="344">
        <v>3.5</v>
      </c>
      <c r="I107" s="344">
        <v>4.5</v>
      </c>
    </row>
    <row r="108" spans="1:9" ht="23.1" customHeight="1">
      <c r="A108" s="366" t="s">
        <v>683</v>
      </c>
      <c r="B108" s="417"/>
      <c r="C108" s="367"/>
      <c r="D108" s="367" t="s">
        <v>1084</v>
      </c>
      <c r="E108" s="367" t="s">
        <v>1084</v>
      </c>
      <c r="F108" s="367" t="s">
        <v>1084</v>
      </c>
      <c r="G108" s="367" t="s">
        <v>685</v>
      </c>
      <c r="H108" s="422">
        <v>2</v>
      </c>
      <c r="I108" s="422">
        <v>5</v>
      </c>
    </row>
    <row r="109" spans="1:9">
      <c r="A109" s="345"/>
      <c r="B109" s="423"/>
      <c r="C109" s="423"/>
      <c r="D109" s="423"/>
      <c r="E109" s="423"/>
      <c r="F109" s="423"/>
      <c r="G109" s="423"/>
      <c r="H109" s="423"/>
      <c r="I109" s="423"/>
    </row>
    <row r="110" spans="1:9">
      <c r="A110" s="59"/>
      <c r="B110" s="75"/>
      <c r="C110" s="75"/>
      <c r="D110" s="75"/>
      <c r="E110" s="75"/>
      <c r="F110" s="75"/>
      <c r="G110" s="75"/>
      <c r="H110" s="75"/>
      <c r="I110" s="75"/>
    </row>
    <row r="111" spans="1:9" ht="15">
      <c r="A111" s="142" t="s">
        <v>1087</v>
      </c>
      <c r="B111" s="75"/>
      <c r="C111" s="75"/>
      <c r="D111" s="75"/>
      <c r="E111" s="75"/>
      <c r="F111" s="75"/>
      <c r="G111" s="75"/>
      <c r="H111" s="75"/>
      <c r="I111" s="75"/>
    </row>
    <row r="112" spans="1:9">
      <c r="A112" s="59"/>
      <c r="B112" s="75"/>
      <c r="C112" s="75"/>
      <c r="D112" s="75"/>
      <c r="E112" s="75"/>
      <c r="F112" s="75"/>
      <c r="G112" s="75"/>
      <c r="H112" s="75"/>
      <c r="I112" s="75"/>
    </row>
    <row r="113" spans="1:9" ht="39.6" customHeight="1">
      <c r="A113" s="529" t="s">
        <v>1160</v>
      </c>
      <c r="B113" s="536"/>
      <c r="C113" s="535" t="s">
        <v>541</v>
      </c>
      <c r="D113" s="535" t="s">
        <v>542</v>
      </c>
      <c r="E113" s="535" t="s">
        <v>543</v>
      </c>
      <c r="F113" s="535" t="s">
        <v>544</v>
      </c>
      <c r="G113" s="535" t="s">
        <v>545</v>
      </c>
      <c r="H113" s="535" t="s">
        <v>21</v>
      </c>
      <c r="I113" s="535" t="s">
        <v>133</v>
      </c>
    </row>
    <row r="114" spans="1:9" ht="27.6" customHeight="1">
      <c r="A114" s="761" t="s">
        <v>1140</v>
      </c>
      <c r="B114" s="762"/>
      <c r="C114" s="763">
        <v>2</v>
      </c>
      <c r="D114" s="763">
        <v>2</v>
      </c>
      <c r="E114" s="763">
        <v>5</v>
      </c>
      <c r="F114" s="763">
        <v>5</v>
      </c>
      <c r="G114" s="763">
        <v>5</v>
      </c>
      <c r="H114" s="763">
        <v>5</v>
      </c>
      <c r="I114" s="763">
        <v>5</v>
      </c>
    </row>
    <row r="115" spans="1:9">
      <c r="A115" s="370"/>
      <c r="B115" s="424"/>
      <c r="C115" s="424"/>
      <c r="D115" s="424"/>
      <c r="E115" s="424"/>
      <c r="F115" s="424"/>
      <c r="G115" s="424"/>
      <c r="H115" s="424"/>
      <c r="I115" s="424"/>
    </row>
    <row r="116" spans="1:9" ht="18.600000000000001" customHeight="1">
      <c r="A116" s="5" t="s">
        <v>699</v>
      </c>
      <c r="B116" s="76"/>
      <c r="C116" s="76"/>
      <c r="D116" s="76"/>
      <c r="E116" s="76"/>
      <c r="F116" s="76"/>
      <c r="G116" s="76"/>
      <c r="H116" s="76"/>
    </row>
    <row r="117" spans="1:9" ht="18.600000000000001" customHeight="1">
      <c r="A117" s="5" t="s">
        <v>700</v>
      </c>
      <c r="B117" s="76"/>
      <c r="C117" s="76"/>
      <c r="D117" s="76"/>
      <c r="E117" s="76"/>
      <c r="F117" s="76"/>
      <c r="G117" s="76"/>
      <c r="H117" s="76"/>
    </row>
    <row r="118" spans="1:9" ht="6.95" customHeight="1">
      <c r="A118" s="5"/>
      <c r="B118" s="76"/>
      <c r="C118" s="76"/>
      <c r="D118" s="76"/>
      <c r="E118" s="76"/>
      <c r="F118" s="76"/>
      <c r="G118" s="76"/>
      <c r="H118" s="76"/>
    </row>
  </sheetData>
  <mergeCells count="42">
    <mergeCell ref="H67:I67"/>
    <mergeCell ref="A56:B56"/>
    <mergeCell ref="A57:B57"/>
    <mergeCell ref="A58:B58"/>
    <mergeCell ref="A59:B59"/>
    <mergeCell ref="A46:B46"/>
    <mergeCell ref="A35:B35"/>
    <mergeCell ref="A36:B36"/>
    <mergeCell ref="A37:B37"/>
    <mergeCell ref="A38:B38"/>
    <mergeCell ref="A39:B39"/>
    <mergeCell ref="A40:B40"/>
    <mergeCell ref="A41:B41"/>
    <mergeCell ref="A43:B43"/>
    <mergeCell ref="A44:B44"/>
    <mergeCell ref="A45:B45"/>
    <mergeCell ref="A8:B9"/>
    <mergeCell ref="C8:F8"/>
    <mergeCell ref="H8:I8"/>
    <mergeCell ref="J8:J9"/>
    <mergeCell ref="A11:A13"/>
    <mergeCell ref="A14:B14"/>
    <mergeCell ref="A15:A16"/>
    <mergeCell ref="A17:B17"/>
    <mergeCell ref="A18:B18"/>
    <mergeCell ref="A19:B19"/>
    <mergeCell ref="A54:B54"/>
    <mergeCell ref="A67:B68"/>
    <mergeCell ref="C67:F67"/>
    <mergeCell ref="J67:J68"/>
    <mergeCell ref="A20:B20"/>
    <mergeCell ref="A34:B34"/>
    <mergeCell ref="A23:B23"/>
    <mergeCell ref="A24:B24"/>
    <mergeCell ref="A25:B25"/>
    <mergeCell ref="A27:B27"/>
    <mergeCell ref="A28:B28"/>
    <mergeCell ref="A29:B29"/>
    <mergeCell ref="A30:B30"/>
    <mergeCell ref="A31:B31"/>
    <mergeCell ref="A33:B33"/>
    <mergeCell ref="A22:B22"/>
  </mergeCells>
  <hyperlinks>
    <hyperlink ref="A1" location="Introduction!A1" display="&lt; Home" xr:uid="{A2BCB14D-65BE-4CA7-9B81-765760121EA7}"/>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64" max="9"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3E5A3-E639-42E5-B566-B5E5138D5636}">
  <sheetPr codeName="Sheet30">
    <tabColor rgb="FFD2EEEA"/>
    <pageSetUpPr fitToPage="1"/>
  </sheetPr>
  <dimension ref="A1:J87"/>
  <sheetViews>
    <sheetView showGridLines="0" zoomScale="93" zoomScaleNormal="93" zoomScaleSheetLayoutView="93" workbookViewId="0"/>
  </sheetViews>
  <sheetFormatPr defaultRowHeight="14.25"/>
  <cols>
    <col min="1" max="1" width="22.125" customWidth="1"/>
    <col min="2" max="2" width="31" customWidth="1"/>
    <col min="3" max="4" width="12" customWidth="1"/>
    <col min="5" max="8" width="12" style="70" customWidth="1"/>
    <col min="9" max="9" width="12" customWidth="1"/>
    <col min="10" max="10" width="12.25" customWidth="1"/>
  </cols>
  <sheetData>
    <row r="1" spans="1:10">
      <c r="A1" s="102" t="s">
        <v>13</v>
      </c>
      <c r="B1" s="169"/>
    </row>
    <row r="4" spans="1:10" ht="20.25" thickBot="1">
      <c r="A4" s="434" t="s">
        <v>7</v>
      </c>
      <c r="B4" s="434"/>
    </row>
    <row r="5" spans="1:10" ht="15" thickTop="1"/>
    <row r="6" spans="1:10" ht="15">
      <c r="A6" s="83" t="s">
        <v>764</v>
      </c>
      <c r="B6" s="29"/>
      <c r="C6" s="29"/>
      <c r="D6" s="29"/>
      <c r="E6" s="72"/>
      <c r="F6" s="72"/>
      <c r="G6" s="72"/>
      <c r="H6" s="72"/>
    </row>
    <row r="7" spans="1:10" ht="15">
      <c r="A7" s="36"/>
      <c r="B7" s="29"/>
      <c r="C7" s="29"/>
      <c r="D7" s="29"/>
      <c r="E7" s="72"/>
      <c r="F7" s="72"/>
      <c r="G7" s="72"/>
      <c r="H7" s="72"/>
    </row>
    <row r="8" spans="1:10" ht="19.5" customHeight="1">
      <c r="A8" s="931" t="s">
        <v>648</v>
      </c>
      <c r="B8" s="931"/>
      <c r="C8" s="933" t="s">
        <v>722</v>
      </c>
      <c r="D8" s="933"/>
      <c r="E8" s="933"/>
      <c r="F8" s="933"/>
      <c r="G8" s="708"/>
      <c r="H8" s="933" t="s">
        <v>1185</v>
      </c>
      <c r="I8" s="933"/>
      <c r="J8" s="943" t="s">
        <v>723</v>
      </c>
    </row>
    <row r="9" spans="1:10" ht="19.5" customHeight="1">
      <c r="A9" s="932"/>
      <c r="B9" s="932"/>
      <c r="C9" s="807" t="s">
        <v>1438</v>
      </c>
      <c r="D9" s="530" t="s">
        <v>1188</v>
      </c>
      <c r="E9" s="530" t="s">
        <v>545</v>
      </c>
      <c r="F9" s="530" t="s">
        <v>21</v>
      </c>
      <c r="G9" s="530" t="s">
        <v>133</v>
      </c>
      <c r="H9" s="530" t="s">
        <v>21</v>
      </c>
      <c r="I9" s="530" t="s">
        <v>133</v>
      </c>
      <c r="J9" s="935"/>
    </row>
    <row r="10" spans="1:10" ht="19.5" customHeight="1">
      <c r="A10" s="296" t="s">
        <v>724</v>
      </c>
      <c r="B10" s="296"/>
      <c r="C10" s="379"/>
      <c r="D10" s="379"/>
      <c r="E10" s="379"/>
      <c r="F10" s="379"/>
      <c r="G10" s="379"/>
      <c r="H10" s="379"/>
      <c r="I10" s="379"/>
      <c r="J10" s="296"/>
    </row>
    <row r="11" spans="1:10" ht="19.5" customHeight="1">
      <c r="A11" s="922" t="s">
        <v>725</v>
      </c>
      <c r="B11" s="91" t="s">
        <v>726</v>
      </c>
      <c r="C11" s="312">
        <v>107.46344444444445</v>
      </c>
      <c r="D11" s="312">
        <v>145.63519444444444</v>
      </c>
      <c r="E11" s="312">
        <v>220.46425000000002</v>
      </c>
      <c r="F11" s="312">
        <v>244.96174999999997</v>
      </c>
      <c r="G11" s="312">
        <v>0</v>
      </c>
      <c r="H11" s="312">
        <v>0</v>
      </c>
      <c r="I11" s="312">
        <v>0</v>
      </c>
      <c r="J11" s="397" t="s">
        <v>1615</v>
      </c>
    </row>
    <row r="12" spans="1:10" ht="19.5" customHeight="1">
      <c r="A12" s="944"/>
      <c r="B12" s="294" t="s">
        <v>727</v>
      </c>
      <c r="C12" s="295">
        <v>0</v>
      </c>
      <c r="D12" s="295">
        <v>0</v>
      </c>
      <c r="E12" s="295">
        <v>23.427798222222222</v>
      </c>
      <c r="F12" s="295">
        <v>7.0230662777777768</v>
      </c>
      <c r="G12" s="295">
        <v>2.7341655944444452</v>
      </c>
      <c r="H12" s="295">
        <v>1.9300075055555554</v>
      </c>
      <c r="I12" s="295">
        <v>2.7341655944444452</v>
      </c>
      <c r="J12" s="398">
        <v>0.41666060187543752</v>
      </c>
    </row>
    <row r="13" spans="1:10" ht="19.5" customHeight="1">
      <c r="A13" s="923"/>
      <c r="B13" s="366" t="s">
        <v>728</v>
      </c>
      <c r="C13" s="295">
        <v>1635.6005475061497</v>
      </c>
      <c r="D13" s="295">
        <v>1773.3803921432252</v>
      </c>
      <c r="E13" s="295">
        <v>0</v>
      </c>
      <c r="F13" s="295">
        <v>0</v>
      </c>
      <c r="G13" s="295">
        <v>-5.6843418860808015E-14</v>
      </c>
      <c r="H13" s="295">
        <v>-1.1368683772161603E-13</v>
      </c>
      <c r="I13" s="295">
        <v>-5.6843418860808015E-14</v>
      </c>
      <c r="J13" s="399">
        <v>-0.5</v>
      </c>
    </row>
    <row r="14" spans="1:10" ht="27" customHeight="1">
      <c r="A14" s="939" t="s">
        <v>729</v>
      </c>
      <c r="B14" s="939"/>
      <c r="C14" s="101">
        <v>1743.0639919505941</v>
      </c>
      <c r="D14" s="101">
        <v>1919.0155865876695</v>
      </c>
      <c r="E14" s="101">
        <v>243.89204822222223</v>
      </c>
      <c r="F14" s="101">
        <v>251.98481627777775</v>
      </c>
      <c r="G14" s="101">
        <v>2.7341655944443883</v>
      </c>
      <c r="H14" s="101">
        <v>1.9300075055554418</v>
      </c>
      <c r="I14" s="101">
        <v>2.7341655944443883</v>
      </c>
      <c r="J14" s="400">
        <v>0.4166606018754917</v>
      </c>
    </row>
    <row r="15" spans="1:10" ht="28.5" customHeight="1">
      <c r="A15" s="922" t="s">
        <v>730</v>
      </c>
      <c r="B15" s="91" t="s">
        <v>731</v>
      </c>
      <c r="C15" s="295">
        <v>382.5381994938499</v>
      </c>
      <c r="D15" s="295">
        <v>413.95280815677489</v>
      </c>
      <c r="E15" s="295">
        <v>2143.9003882999996</v>
      </c>
      <c r="F15" s="295">
        <v>1248.6448501142856</v>
      </c>
      <c r="G15" s="295">
        <v>474.46219164516128</v>
      </c>
      <c r="H15" s="295">
        <v>774.69185011428567</v>
      </c>
      <c r="I15" s="295">
        <v>474.46219164516128</v>
      </c>
      <c r="J15" s="398">
        <v>-0.38754720141283694</v>
      </c>
    </row>
    <row r="16" spans="1:10" ht="19.5" customHeight="1">
      <c r="A16" s="923"/>
      <c r="B16" s="294" t="s">
        <v>732</v>
      </c>
      <c r="C16" s="295">
        <v>135.29079300000004</v>
      </c>
      <c r="D16" s="295">
        <v>149.61182740000001</v>
      </c>
      <c r="E16" s="295">
        <v>308.31640640000001</v>
      </c>
      <c r="F16" s="295">
        <v>212.60004741428574</v>
      </c>
      <c r="G16" s="295">
        <v>118.83538910645163</v>
      </c>
      <c r="H16" s="295">
        <v>117.70004741428576</v>
      </c>
      <c r="I16" s="295">
        <v>118.83538910645163</v>
      </c>
      <c r="J16" s="398">
        <v>9.6460597689449479E-3</v>
      </c>
    </row>
    <row r="17" spans="1:10" ht="19.5" customHeight="1">
      <c r="A17" s="941" t="s">
        <v>733</v>
      </c>
      <c r="B17" s="942"/>
      <c r="C17" s="101">
        <v>517.82899249384991</v>
      </c>
      <c r="D17" s="101">
        <v>563.56463555677487</v>
      </c>
      <c r="E17" s="101">
        <v>2452.2167946999998</v>
      </c>
      <c r="F17" s="101">
        <v>1461.2448975285713</v>
      </c>
      <c r="G17" s="101">
        <v>593.29758075161294</v>
      </c>
      <c r="H17" s="101">
        <v>892.39189752857146</v>
      </c>
      <c r="I17" s="101">
        <v>593.29758075161294</v>
      </c>
      <c r="J17" s="401">
        <v>-0.33516027835447992</v>
      </c>
    </row>
    <row r="18" spans="1:10" ht="19.5" customHeight="1">
      <c r="A18" s="937" t="s">
        <v>734</v>
      </c>
      <c r="B18" s="937"/>
      <c r="C18" s="295">
        <v>2260.8929844444438</v>
      </c>
      <c r="D18" s="295">
        <v>2482.5802221444446</v>
      </c>
      <c r="E18" s="295">
        <v>2696.1088429222218</v>
      </c>
      <c r="F18" s="295">
        <v>1713.2297138063491</v>
      </c>
      <c r="G18" s="295">
        <v>596.03174634605728</v>
      </c>
      <c r="H18" s="295">
        <v>894.32190503412687</v>
      </c>
      <c r="I18" s="295">
        <v>596.03174634605728</v>
      </c>
      <c r="J18" s="398">
        <v>-0.33353779775380432</v>
      </c>
    </row>
    <row r="19" spans="1:10" ht="19.5" customHeight="1">
      <c r="A19" s="937" t="s">
        <v>735</v>
      </c>
      <c r="B19" s="937"/>
      <c r="C19" s="304" t="s">
        <v>1615</v>
      </c>
      <c r="D19" s="304">
        <v>0.24115442549002961</v>
      </c>
      <c r="E19" s="304">
        <v>1</v>
      </c>
      <c r="F19" s="304">
        <v>1</v>
      </c>
      <c r="G19" s="304">
        <v>1</v>
      </c>
      <c r="H19" s="304">
        <v>1.0000000000000002</v>
      </c>
      <c r="I19" s="304">
        <v>1</v>
      </c>
      <c r="J19" s="399">
        <v>-2.2204460492503131E-16</v>
      </c>
    </row>
    <row r="20" spans="1:10" ht="19.5" customHeight="1">
      <c r="A20" s="936" t="s">
        <v>736</v>
      </c>
      <c r="B20" s="936"/>
      <c r="C20" s="305" t="s">
        <v>1615</v>
      </c>
      <c r="D20" s="305">
        <v>0.22700762316956252</v>
      </c>
      <c r="E20" s="305">
        <v>0.90953924250406903</v>
      </c>
      <c r="F20" s="305">
        <v>0.8529182547751093</v>
      </c>
      <c r="G20" s="305">
        <v>0.99541271817951649</v>
      </c>
      <c r="H20" s="305">
        <v>0.99784193197696336</v>
      </c>
      <c r="I20" s="305">
        <v>0.99541271817951649</v>
      </c>
      <c r="J20" s="402">
        <v>-2.4344675440066688E-3</v>
      </c>
    </row>
    <row r="21" spans="1:10" ht="19.5" customHeight="1">
      <c r="A21" s="403" t="s">
        <v>737</v>
      </c>
      <c r="B21" s="403"/>
      <c r="C21" s="403"/>
      <c r="D21" s="403"/>
      <c r="E21" s="403"/>
      <c r="F21" s="403"/>
      <c r="G21" s="403"/>
      <c r="H21" s="403"/>
      <c r="I21" s="403"/>
      <c r="J21" s="403"/>
    </row>
    <row r="22" spans="1:10" ht="19.5" customHeight="1">
      <c r="A22" s="937" t="s">
        <v>738</v>
      </c>
      <c r="B22" s="937"/>
      <c r="C22" s="295">
        <v>14381.599899999999</v>
      </c>
      <c r="D22" s="295">
        <v>20076.600025999996</v>
      </c>
      <c r="E22" s="295">
        <v>18907.262113399996</v>
      </c>
      <c r="F22" s="295">
        <v>13813.500978800001</v>
      </c>
      <c r="G22" s="295">
        <v>10639.469340064516</v>
      </c>
      <c r="H22" s="295">
        <v>9312.0410788000008</v>
      </c>
      <c r="I22" s="295">
        <v>10639.469340064516</v>
      </c>
      <c r="J22" s="399">
        <v>0.14254965694755861</v>
      </c>
    </row>
    <row r="23" spans="1:10" ht="19.5" customHeight="1">
      <c r="A23" s="937" t="s">
        <v>739</v>
      </c>
      <c r="B23" s="938"/>
      <c r="C23" s="295">
        <v>0</v>
      </c>
      <c r="D23" s="295">
        <v>0</v>
      </c>
      <c r="E23" s="295">
        <v>0</v>
      </c>
      <c r="F23" s="295">
        <v>0</v>
      </c>
      <c r="G23" s="295">
        <v>0</v>
      </c>
      <c r="H23" s="295">
        <v>0</v>
      </c>
      <c r="I23" s="295">
        <v>0</v>
      </c>
      <c r="J23" s="399" t="s">
        <v>1615</v>
      </c>
    </row>
    <row r="24" spans="1:10" ht="19.5" customHeight="1">
      <c r="A24" s="939" t="s">
        <v>740</v>
      </c>
      <c r="B24" s="940"/>
      <c r="C24" s="300">
        <v>14381.599899999999</v>
      </c>
      <c r="D24" s="300">
        <v>20076.600025999996</v>
      </c>
      <c r="E24" s="300">
        <v>18907.262113399996</v>
      </c>
      <c r="F24" s="300">
        <v>13813.500978800001</v>
      </c>
      <c r="G24" s="300">
        <v>10639.469340064516</v>
      </c>
      <c r="H24" s="300">
        <v>9312.0410788000008</v>
      </c>
      <c r="I24" s="300">
        <v>10639.469340064516</v>
      </c>
      <c r="J24" s="404">
        <v>0.14254965694755861</v>
      </c>
    </row>
    <row r="25" spans="1:10" ht="19.5" customHeight="1">
      <c r="A25" s="937" t="s">
        <v>741</v>
      </c>
      <c r="B25" s="937"/>
      <c r="C25" s="304" t="s">
        <v>1615</v>
      </c>
      <c r="D25" s="304">
        <v>0</v>
      </c>
      <c r="E25" s="304">
        <v>0</v>
      </c>
      <c r="F25" s="304">
        <v>0</v>
      </c>
      <c r="G25" s="304">
        <v>0</v>
      </c>
      <c r="H25" s="304">
        <v>0</v>
      </c>
      <c r="I25" s="304">
        <v>0</v>
      </c>
      <c r="J25" s="399">
        <v>0</v>
      </c>
    </row>
    <row r="26" spans="1:10" ht="19.5" customHeight="1">
      <c r="A26" s="403" t="s">
        <v>742</v>
      </c>
      <c r="B26" s="403"/>
      <c r="C26" s="403"/>
      <c r="D26" s="403"/>
      <c r="E26" s="403"/>
      <c r="F26" s="403"/>
      <c r="G26" s="403"/>
      <c r="H26" s="403"/>
      <c r="I26" s="403"/>
      <c r="J26" s="403"/>
    </row>
    <row r="27" spans="1:10" ht="19.5" customHeight="1">
      <c r="A27" s="922" t="s">
        <v>743</v>
      </c>
      <c r="B27" s="922"/>
      <c r="C27" s="112">
        <v>232</v>
      </c>
      <c r="D27" s="112">
        <v>35.917408000000002</v>
      </c>
      <c r="E27" s="112">
        <v>229.281226</v>
      </c>
      <c r="F27" s="112">
        <v>283.34076090000008</v>
      </c>
      <c r="G27" s="112">
        <v>164.18884934147465</v>
      </c>
      <c r="H27" s="112">
        <v>276.53076090000002</v>
      </c>
      <c r="I27" s="112">
        <v>164.18884934147465</v>
      </c>
      <c r="J27" s="139">
        <v>-0.40625466473565608</v>
      </c>
    </row>
    <row r="28" spans="1:10" ht="19.5" customHeight="1">
      <c r="A28" s="937" t="s">
        <v>744</v>
      </c>
      <c r="B28" s="938"/>
      <c r="C28" s="295">
        <v>481</v>
      </c>
      <c r="D28" s="295">
        <v>62.155839999999998</v>
      </c>
      <c r="E28" s="295">
        <v>48.797689999999996</v>
      </c>
      <c r="F28" s="295">
        <v>74.340440000000001</v>
      </c>
      <c r="G28" s="295">
        <v>93.933901751152064</v>
      </c>
      <c r="H28" s="295">
        <v>28.380440000000004</v>
      </c>
      <c r="I28" s="295">
        <v>93.933901751152064</v>
      </c>
      <c r="J28" s="399">
        <v>2.3098113260806405</v>
      </c>
    </row>
    <row r="29" spans="1:10" ht="19.5" customHeight="1">
      <c r="A29" s="939" t="s">
        <v>745</v>
      </c>
      <c r="B29" s="940"/>
      <c r="C29" s="300">
        <v>713</v>
      </c>
      <c r="D29" s="300">
        <v>98.073248000000007</v>
      </c>
      <c r="E29" s="300">
        <v>278.07891599999999</v>
      </c>
      <c r="F29" s="300">
        <v>357.68120090000008</v>
      </c>
      <c r="G29" s="300">
        <v>258.12275109262669</v>
      </c>
      <c r="H29" s="300">
        <v>304.91120090000004</v>
      </c>
      <c r="I29" s="300">
        <v>258.12275109262669</v>
      </c>
      <c r="J29" s="404">
        <v>-0.15344942943804252</v>
      </c>
    </row>
    <row r="30" spans="1:10" ht="19.5" customHeight="1">
      <c r="A30" s="937" t="s">
        <v>746</v>
      </c>
      <c r="B30" s="938"/>
      <c r="C30" s="304">
        <v>0.67461430575035064</v>
      </c>
      <c r="D30" s="304">
        <v>0.63376956782342919</v>
      </c>
      <c r="E30" s="304">
        <v>0.17548144498664545</v>
      </c>
      <c r="F30" s="304">
        <v>0.20783994186147897</v>
      </c>
      <c r="G30" s="304">
        <v>0.36391174878437632</v>
      </c>
      <c r="H30" s="304">
        <v>9.3077722026052342E-2</v>
      </c>
      <c r="I30" s="304">
        <v>0.36391174878437632</v>
      </c>
      <c r="J30" s="399">
        <v>2.9097620876724708</v>
      </c>
    </row>
    <row r="31" spans="1:10" ht="19.5" customHeight="1">
      <c r="A31" s="923" t="s">
        <v>747</v>
      </c>
      <c r="B31" s="923"/>
      <c r="C31" s="152" t="s">
        <v>1615</v>
      </c>
      <c r="D31" s="152" t="s">
        <v>1615</v>
      </c>
      <c r="E31" s="152" t="s">
        <v>1615</v>
      </c>
      <c r="F31" s="152" t="s">
        <v>1615</v>
      </c>
      <c r="G31" s="152" t="s">
        <v>1615</v>
      </c>
      <c r="H31" s="152" t="s">
        <v>1615</v>
      </c>
      <c r="I31" s="152" t="s">
        <v>1615</v>
      </c>
      <c r="J31" s="405" t="s">
        <v>1615</v>
      </c>
    </row>
    <row r="32" spans="1:10" ht="19.5" customHeight="1">
      <c r="A32" s="403" t="s">
        <v>633</v>
      </c>
      <c r="B32" s="403"/>
      <c r="C32" s="403"/>
      <c r="D32" s="403"/>
      <c r="E32" s="403"/>
      <c r="F32" s="403"/>
      <c r="G32" s="403"/>
      <c r="H32" s="403"/>
      <c r="I32" s="403"/>
      <c r="J32" s="403"/>
    </row>
    <row r="33" spans="1:10" ht="19.5" customHeight="1">
      <c r="A33" s="922" t="s">
        <v>748</v>
      </c>
      <c r="B33" s="922"/>
      <c r="C33" s="112">
        <v>19.935328652000003</v>
      </c>
      <c r="D33" s="112">
        <v>27.016493651000001</v>
      </c>
      <c r="E33" s="112">
        <v>145.61399025782003</v>
      </c>
      <c r="F33" s="112">
        <v>208.98665410771997</v>
      </c>
      <c r="G33" s="112">
        <v>258.92310483157797</v>
      </c>
      <c r="H33" s="112">
        <v>122.820095496804</v>
      </c>
      <c r="I33" s="112">
        <v>258.92310483157797</v>
      </c>
      <c r="J33" s="834">
        <v>1.1081493527931316</v>
      </c>
    </row>
    <row r="34" spans="1:10" ht="19.5" customHeight="1">
      <c r="A34" s="937" t="s">
        <v>749</v>
      </c>
      <c r="B34" s="938"/>
      <c r="C34" s="295">
        <v>1634.69238507</v>
      </c>
      <c r="D34" s="295">
        <v>1763.1425848230001</v>
      </c>
      <c r="E34" s="295">
        <v>1693.445106957</v>
      </c>
      <c r="F34" s="295">
        <v>895.91866826342846</v>
      </c>
      <c r="G34" s="295">
        <v>332.76836168161299</v>
      </c>
      <c r="H34" s="295">
        <v>549.93297826342859</v>
      </c>
      <c r="I34" s="295">
        <v>332.76836168161299</v>
      </c>
      <c r="J34" s="399">
        <v>-0.39489287816049023</v>
      </c>
    </row>
    <row r="35" spans="1:10" ht="19.5" customHeight="1">
      <c r="A35" s="937" t="s">
        <v>750</v>
      </c>
      <c r="B35" s="938"/>
      <c r="C35" s="295">
        <v>643.81433640860007</v>
      </c>
      <c r="D35" s="295">
        <v>292.54847156155182</v>
      </c>
      <c r="E35" s="295">
        <v>564.59148746427593</v>
      </c>
      <c r="F35" s="295">
        <v>567.11508599106992</v>
      </c>
      <c r="G35" s="295">
        <v>362.85600690623562</v>
      </c>
      <c r="H35" s="295">
        <v>498.68781019187827</v>
      </c>
      <c r="I35" s="295">
        <v>362.85600690623562</v>
      </c>
      <c r="J35" s="399">
        <v>-0.27237843097343639</v>
      </c>
    </row>
    <row r="36" spans="1:10" ht="19.5" customHeight="1">
      <c r="A36" s="937" t="s">
        <v>751</v>
      </c>
      <c r="B36" s="938"/>
      <c r="C36" s="295">
        <v>1634.6923850699998</v>
      </c>
      <c r="D36" s="295">
        <v>1763.1425848229997</v>
      </c>
      <c r="E36" s="295">
        <v>191.36006020646116</v>
      </c>
      <c r="F36" s="295">
        <v>0</v>
      </c>
      <c r="G36" s="295">
        <v>0</v>
      </c>
      <c r="H36" s="295">
        <v>0</v>
      </c>
      <c r="I36" s="295">
        <v>0</v>
      </c>
      <c r="J36" s="399" t="s">
        <v>1615</v>
      </c>
    </row>
    <row r="37" spans="1:10" ht="19.5" customHeight="1">
      <c r="A37" s="937" t="s">
        <v>752</v>
      </c>
      <c r="B37" s="938"/>
      <c r="C37" s="295">
        <v>643.81433640860007</v>
      </c>
      <c r="D37" s="295">
        <v>292.54847156155182</v>
      </c>
      <c r="E37" s="295">
        <v>388.97052595124535</v>
      </c>
      <c r="F37" s="295">
        <v>430.27016463392738</v>
      </c>
      <c r="G37" s="295">
        <v>299.16064918010642</v>
      </c>
      <c r="H37" s="295">
        <v>390.28006883473557</v>
      </c>
      <c r="I37" s="295">
        <v>299.16064918010642</v>
      </c>
      <c r="J37" s="399">
        <v>-0.23347187553462734</v>
      </c>
    </row>
    <row r="38" spans="1:10" ht="19.5" customHeight="1">
      <c r="A38" s="939" t="s">
        <v>753</v>
      </c>
      <c r="B38" s="940"/>
      <c r="C38" s="300">
        <v>2298.4420501305999</v>
      </c>
      <c r="D38" s="300">
        <v>2082.7075500355518</v>
      </c>
      <c r="E38" s="300">
        <v>2403.650584679096</v>
      </c>
      <c r="F38" s="300">
        <v>1672.0204083622184</v>
      </c>
      <c r="G38" s="300">
        <v>954.54747341942664</v>
      </c>
      <c r="H38" s="300">
        <v>1171.4408839521109</v>
      </c>
      <c r="I38" s="300">
        <v>954.54747341942664</v>
      </c>
      <c r="J38" s="404">
        <v>-0.18515096536578701</v>
      </c>
    </row>
    <row r="39" spans="1:10" ht="19.5" customHeight="1">
      <c r="A39" s="939" t="s">
        <v>754</v>
      </c>
      <c r="B39" s="940"/>
      <c r="C39" s="300">
        <v>2298.4420501305999</v>
      </c>
      <c r="D39" s="300">
        <v>2082.7075500355513</v>
      </c>
      <c r="E39" s="300">
        <v>725.94457641552651</v>
      </c>
      <c r="F39" s="300">
        <v>639.25681874164729</v>
      </c>
      <c r="G39" s="300">
        <v>558.08375401168439</v>
      </c>
      <c r="H39" s="300">
        <v>513.10016433153953</v>
      </c>
      <c r="I39" s="300">
        <v>558.08375401168439</v>
      </c>
      <c r="J39" s="404">
        <v>8.7670191528293362E-2</v>
      </c>
    </row>
    <row r="40" spans="1:10" ht="19.5" customHeight="1">
      <c r="A40" s="937" t="s">
        <v>755</v>
      </c>
      <c r="B40" s="938"/>
      <c r="C40" s="295">
        <v>0</v>
      </c>
      <c r="D40" s="295">
        <v>0</v>
      </c>
      <c r="E40" s="295">
        <v>-725.94457641552651</v>
      </c>
      <c r="F40" s="295">
        <v>-639.25681874164741</v>
      </c>
      <c r="G40" s="295">
        <v>-558.0837540116845</v>
      </c>
      <c r="H40" s="295">
        <v>-513.10016433153964</v>
      </c>
      <c r="I40" s="295">
        <v>-558.0837540116845</v>
      </c>
      <c r="J40" s="399">
        <v>0</v>
      </c>
    </row>
    <row r="41" spans="1:10" ht="19.5" customHeight="1">
      <c r="A41" s="945" t="s">
        <v>705</v>
      </c>
      <c r="B41" s="945"/>
      <c r="C41" s="99">
        <v>2298.4420501305999</v>
      </c>
      <c r="D41" s="99">
        <v>2082.7075500355513</v>
      </c>
      <c r="E41" s="99">
        <v>0</v>
      </c>
      <c r="F41" s="99">
        <v>0</v>
      </c>
      <c r="G41" s="99">
        <v>0</v>
      </c>
      <c r="H41" s="99">
        <v>0</v>
      </c>
      <c r="I41" s="99">
        <v>0</v>
      </c>
      <c r="J41" s="406" t="s">
        <v>1615</v>
      </c>
    </row>
    <row r="42" spans="1:10" ht="19.5" customHeight="1">
      <c r="A42" s="403" t="s">
        <v>756</v>
      </c>
      <c r="B42" s="403"/>
      <c r="C42" s="403"/>
      <c r="D42" s="403"/>
      <c r="E42" s="403"/>
      <c r="F42" s="403"/>
      <c r="G42" s="403"/>
      <c r="H42" s="403"/>
      <c r="I42" s="403"/>
      <c r="J42" s="403"/>
    </row>
    <row r="43" spans="1:10" ht="19.5" customHeight="1">
      <c r="A43" s="939" t="s">
        <v>570</v>
      </c>
      <c r="B43" s="940"/>
      <c r="C43" s="300">
        <v>58947.399999999994</v>
      </c>
      <c r="D43" s="300">
        <v>63911.763999999996</v>
      </c>
      <c r="E43" s="300">
        <v>65605.513999999996</v>
      </c>
      <c r="F43" s="300">
        <v>50138.281083333335</v>
      </c>
      <c r="G43" s="300">
        <v>39540.698166666662</v>
      </c>
      <c r="H43" s="300">
        <v>39701.447749999999</v>
      </c>
      <c r="I43" s="300">
        <v>39540.698166666662</v>
      </c>
      <c r="J43" s="404">
        <v>-4.0489602380643364E-3</v>
      </c>
    </row>
    <row r="44" spans="1:10" ht="19.5" customHeight="1">
      <c r="A44" s="357"/>
      <c r="B44" s="357"/>
      <c r="C44" s="357"/>
      <c r="D44" s="429"/>
      <c r="E44" s="429"/>
      <c r="F44" s="429"/>
      <c r="G44" s="429"/>
      <c r="H44" s="429"/>
      <c r="I44" s="429"/>
      <c r="J44" s="429"/>
    </row>
    <row r="45" spans="1:10">
      <c r="A45" s="140" t="s">
        <v>1426</v>
      </c>
      <c r="B45" s="59"/>
      <c r="C45" s="59"/>
      <c r="D45" s="68"/>
      <c r="E45" s="68"/>
      <c r="F45" s="68"/>
      <c r="G45" s="68"/>
      <c r="H45" s="68"/>
    </row>
    <row r="46" spans="1:10">
      <c r="A46" s="140" t="s">
        <v>1425</v>
      </c>
      <c r="B46" s="59"/>
      <c r="C46" s="59"/>
      <c r="D46" s="68"/>
      <c r="E46" s="68"/>
      <c r="F46" s="68"/>
      <c r="G46" s="68"/>
      <c r="H46" s="68"/>
    </row>
    <row r="47" spans="1:10">
      <c r="A47" s="66"/>
      <c r="B47" s="59"/>
      <c r="C47" s="59"/>
      <c r="D47" s="68"/>
      <c r="E47" s="68"/>
      <c r="F47" s="68"/>
      <c r="G47" s="68"/>
      <c r="H47" s="68"/>
    </row>
    <row r="48" spans="1:10" ht="15">
      <c r="A48" s="82" t="s">
        <v>765</v>
      </c>
      <c r="D48" s="70"/>
      <c r="I48" s="70"/>
    </row>
    <row r="49" spans="1:9">
      <c r="D49" s="70"/>
      <c r="I49" s="70"/>
    </row>
    <row r="50" spans="1:9" ht="19.5" customHeight="1">
      <c r="A50" s="534" t="s">
        <v>758</v>
      </c>
      <c r="B50" s="535"/>
      <c r="C50" s="535"/>
      <c r="D50" s="535"/>
      <c r="E50" s="535"/>
      <c r="F50" s="535"/>
      <c r="G50" s="535"/>
      <c r="I50" s="70"/>
    </row>
    <row r="51" spans="1:9" ht="16.5" customHeight="1">
      <c r="A51" s="296"/>
      <c r="B51" s="296"/>
      <c r="C51" s="430" t="s">
        <v>1073</v>
      </c>
      <c r="D51" s="430" t="s">
        <v>1072</v>
      </c>
      <c r="E51" s="430" t="s">
        <v>20</v>
      </c>
      <c r="F51" s="430" t="s">
        <v>21</v>
      </c>
      <c r="G51" s="430" t="s">
        <v>133</v>
      </c>
    </row>
    <row r="52" spans="1:9" ht="27" customHeight="1">
      <c r="A52" s="937" t="s">
        <v>1075</v>
      </c>
      <c r="B52" s="937">
        <v>702</v>
      </c>
      <c r="C52" s="295" t="s">
        <v>32</v>
      </c>
      <c r="D52" s="295">
        <v>66</v>
      </c>
      <c r="E52" s="295">
        <v>96</v>
      </c>
      <c r="F52" s="295">
        <v>105</v>
      </c>
      <c r="G52" s="295">
        <v>102</v>
      </c>
    </row>
    <row r="53" spans="1:9" ht="27" customHeight="1">
      <c r="A53" s="937" t="s">
        <v>759</v>
      </c>
      <c r="B53" s="937">
        <v>1798</v>
      </c>
      <c r="C53" s="295" t="s">
        <v>32</v>
      </c>
      <c r="D53" s="295">
        <v>7385</v>
      </c>
      <c r="E53" s="295">
        <v>9891</v>
      </c>
      <c r="F53" s="295">
        <v>17024</v>
      </c>
      <c r="G53" s="295">
        <v>47537</v>
      </c>
    </row>
    <row r="54" spans="1:9" ht="27" customHeight="1">
      <c r="A54" s="937" t="s">
        <v>1062</v>
      </c>
      <c r="B54" s="937">
        <v>9373</v>
      </c>
      <c r="C54" s="295" t="s">
        <v>32</v>
      </c>
      <c r="D54" s="295">
        <v>36868</v>
      </c>
      <c r="E54" s="295">
        <v>284888</v>
      </c>
      <c r="F54" s="295">
        <v>502424</v>
      </c>
      <c r="G54" s="295">
        <v>393939</v>
      </c>
    </row>
    <row r="55" spans="1:9" ht="27" customHeight="1">
      <c r="A55" s="946" t="s">
        <v>1063</v>
      </c>
      <c r="B55" s="946">
        <v>7979</v>
      </c>
      <c r="C55" s="395" t="s">
        <v>32</v>
      </c>
      <c r="D55" s="395">
        <v>31690</v>
      </c>
      <c r="E55" s="395">
        <v>132242</v>
      </c>
      <c r="F55" s="395">
        <v>164253</v>
      </c>
      <c r="G55" s="395">
        <v>182768</v>
      </c>
    </row>
    <row r="56" spans="1:9" ht="14.25" customHeight="1">
      <c r="A56" s="357"/>
      <c r="B56" s="357"/>
      <c r="C56" s="357"/>
      <c r="D56" s="429"/>
      <c r="E56" s="429"/>
      <c r="F56" s="429"/>
      <c r="G56" s="429"/>
      <c r="I56" s="70"/>
    </row>
    <row r="57" spans="1:9">
      <c r="A57" s="140" t="s">
        <v>1426</v>
      </c>
      <c r="D57" s="70"/>
      <c r="I57" s="70"/>
    </row>
    <row r="58" spans="1:9">
      <c r="A58" s="140" t="s">
        <v>1506</v>
      </c>
      <c r="D58" s="70"/>
      <c r="I58" s="70"/>
    </row>
    <row r="59" spans="1:9">
      <c r="D59" s="70"/>
      <c r="I59" s="70"/>
    </row>
    <row r="60" spans="1:9" ht="15">
      <c r="A60" s="82" t="s">
        <v>766</v>
      </c>
      <c r="D60" s="70"/>
      <c r="I60" s="70"/>
    </row>
    <row r="61" spans="1:9">
      <c r="D61" s="70"/>
      <c r="I61" s="70"/>
    </row>
    <row r="62" spans="1:9" ht="19.5" customHeight="1">
      <c r="A62" s="798"/>
      <c r="B62" s="798"/>
      <c r="C62" s="530" t="s">
        <v>1187</v>
      </c>
      <c r="D62" s="530" t="s">
        <v>1188</v>
      </c>
      <c r="E62" s="530" t="s">
        <v>20</v>
      </c>
      <c r="F62" s="530" t="s">
        <v>21</v>
      </c>
      <c r="G62" s="530" t="s">
        <v>133</v>
      </c>
      <c r="H62"/>
    </row>
    <row r="63" spans="1:9" ht="18" customHeight="1">
      <c r="A63" s="796" t="s">
        <v>1141</v>
      </c>
      <c r="B63" s="796"/>
      <c r="C63" s="797"/>
      <c r="D63" s="797"/>
      <c r="E63" s="797"/>
      <c r="F63" s="797"/>
      <c r="G63" s="797"/>
      <c r="H63"/>
    </row>
    <row r="64" spans="1:9" ht="24" customHeight="1">
      <c r="A64" s="909" t="s">
        <v>1195</v>
      </c>
      <c r="B64" s="909">
        <v>56.9</v>
      </c>
      <c r="C64" s="432">
        <v>38.354414010532174</v>
      </c>
      <c r="D64" s="432">
        <v>38.84386952837734</v>
      </c>
      <c r="E64" s="432">
        <v>41.095765866909026</v>
      </c>
      <c r="F64" s="432">
        <v>34.170092727328267</v>
      </c>
      <c r="G64" s="432">
        <v>15.073880178689411</v>
      </c>
      <c r="H64"/>
    </row>
    <row r="65" spans="1:9" ht="24" customHeight="1">
      <c r="A65" s="909" t="s">
        <v>1614</v>
      </c>
      <c r="B65" s="909">
        <v>219</v>
      </c>
      <c r="C65" s="710">
        <v>0.24397343903208624</v>
      </c>
      <c r="D65" s="710">
        <v>0.31412996245886748</v>
      </c>
      <c r="E65" s="710">
        <v>0.28819623474636596</v>
      </c>
      <c r="F65" s="710">
        <v>0.27550806849243586</v>
      </c>
      <c r="G65" s="710">
        <v>0.26907641577845814</v>
      </c>
      <c r="H65"/>
    </row>
    <row r="66" spans="1:9" ht="24" customHeight="1">
      <c r="A66" s="909" t="s">
        <v>1064</v>
      </c>
      <c r="B66" s="909">
        <v>14.3</v>
      </c>
      <c r="C66" s="432">
        <v>28.06956224908987</v>
      </c>
      <c r="D66" s="432">
        <v>28.009852434584662</v>
      </c>
      <c r="E66" s="432">
        <v>28.03208122437422</v>
      </c>
      <c r="F66" s="432">
        <v>22.037160000254467</v>
      </c>
      <c r="G66" s="432">
        <v>14.964112773607901</v>
      </c>
      <c r="H66"/>
    </row>
    <row r="67" spans="1:9" ht="24" customHeight="1">
      <c r="A67" s="913" t="s">
        <v>761</v>
      </c>
      <c r="B67" s="913">
        <v>14.3</v>
      </c>
      <c r="C67" s="433">
        <v>28.069562249089866</v>
      </c>
      <c r="D67" s="433">
        <v>28.009852434584655</v>
      </c>
      <c r="E67" s="433">
        <v>5.1363678129902475</v>
      </c>
      <c r="F67" s="433">
        <v>4.1682054029807993</v>
      </c>
      <c r="G67" s="433">
        <v>6.5482684129703523</v>
      </c>
      <c r="H67"/>
    </row>
    <row r="68" spans="1:9">
      <c r="A68" s="357"/>
      <c r="B68" s="357"/>
      <c r="C68" s="357"/>
      <c r="D68" s="357"/>
      <c r="E68" s="357"/>
      <c r="F68" s="357"/>
      <c r="G68" s="357"/>
      <c r="I68" s="70"/>
    </row>
    <row r="69" spans="1:9">
      <c r="A69" s="140" t="s">
        <v>1426</v>
      </c>
      <c r="D69" s="70"/>
      <c r="I69" s="70"/>
    </row>
    <row r="72" spans="1:9" ht="15">
      <c r="A72" s="82" t="s">
        <v>1088</v>
      </c>
      <c r="B72" s="143"/>
      <c r="C72" s="143"/>
      <c r="D72" s="143"/>
      <c r="E72" s="143"/>
      <c r="F72" s="143"/>
      <c r="G72" s="143"/>
      <c r="H72" s="143"/>
    </row>
    <row r="73" spans="1:9" ht="15.75">
      <c r="A73" s="34"/>
      <c r="B73" s="74"/>
      <c r="C73" s="74"/>
      <c r="D73" s="74"/>
      <c r="E73" s="74"/>
      <c r="F73" s="74"/>
      <c r="G73" s="74"/>
      <c r="H73" s="74"/>
    </row>
    <row r="74" spans="1:9" ht="27">
      <c r="A74" s="794" t="s">
        <v>1159</v>
      </c>
      <c r="B74" s="795"/>
      <c r="C74" s="530" t="s">
        <v>18</v>
      </c>
      <c r="D74" s="530" t="s">
        <v>1189</v>
      </c>
      <c r="E74" s="530" t="s">
        <v>545</v>
      </c>
      <c r="F74" s="530" t="s">
        <v>21</v>
      </c>
      <c r="G74" s="530" t="s">
        <v>133</v>
      </c>
      <c r="H74"/>
    </row>
    <row r="75" spans="1:9" ht="20.45" customHeight="1">
      <c r="A75" s="379" t="s">
        <v>1142</v>
      </c>
      <c r="B75" s="792"/>
      <c r="C75" s="793"/>
      <c r="D75" s="793"/>
      <c r="E75" s="793"/>
      <c r="F75" s="793"/>
      <c r="G75" s="793"/>
      <c r="H75"/>
    </row>
    <row r="76" spans="1:9" ht="29.1" customHeight="1">
      <c r="A76" s="410" t="s">
        <v>676</v>
      </c>
      <c r="B76" s="416"/>
      <c r="C76" s="344" t="s">
        <v>32</v>
      </c>
      <c r="D76" s="344">
        <v>4.5</v>
      </c>
      <c r="E76" s="334">
        <v>5</v>
      </c>
      <c r="F76" s="344">
        <v>4.9000000000000004</v>
      </c>
      <c r="G76" s="344">
        <v>4.9000000000000004</v>
      </c>
      <c r="H76"/>
    </row>
    <row r="77" spans="1:9" ht="29.1" customHeight="1">
      <c r="A77" s="294" t="s">
        <v>680</v>
      </c>
      <c r="B77" s="416"/>
      <c r="C77" s="344" t="s">
        <v>32</v>
      </c>
      <c r="D77" s="344">
        <v>4.5</v>
      </c>
      <c r="E77" s="334">
        <v>5</v>
      </c>
      <c r="F77" s="344">
        <v>4.9000000000000004</v>
      </c>
      <c r="G77" s="344">
        <v>4.9000000000000004</v>
      </c>
      <c r="H77"/>
    </row>
    <row r="78" spans="1:9" ht="29.1" customHeight="1">
      <c r="A78" s="366" t="s">
        <v>683</v>
      </c>
      <c r="B78" s="417"/>
      <c r="C78" s="367" t="s">
        <v>32</v>
      </c>
      <c r="D78" s="367">
        <v>4.5999999999999996</v>
      </c>
      <c r="E78" s="367">
        <v>4.0999999999999996</v>
      </c>
      <c r="F78" s="367">
        <v>4.9000000000000004</v>
      </c>
      <c r="G78" s="367">
        <v>4.8</v>
      </c>
      <c r="H78"/>
    </row>
    <row r="79" spans="1:9">
      <c r="A79" s="357"/>
      <c r="B79" s="357"/>
      <c r="C79" s="357"/>
      <c r="D79" s="357"/>
      <c r="E79" s="357"/>
      <c r="F79" s="357"/>
      <c r="G79" s="357"/>
      <c r="H79" s="75"/>
    </row>
    <row r="80" spans="1:9">
      <c r="A80" s="59"/>
      <c r="B80" s="75"/>
      <c r="C80" s="75"/>
      <c r="D80" s="69"/>
      <c r="E80" s="75"/>
      <c r="F80" s="75"/>
      <c r="G80" s="75"/>
      <c r="H80" s="75"/>
    </row>
    <row r="81" spans="1:8" ht="15">
      <c r="A81" s="82" t="s">
        <v>1089</v>
      </c>
      <c r="B81" s="75"/>
      <c r="C81" s="75"/>
      <c r="D81" s="69"/>
      <c r="E81" s="75"/>
      <c r="F81" s="75"/>
      <c r="G81" s="75"/>
      <c r="H81" s="75"/>
    </row>
    <row r="82" spans="1:8">
      <c r="A82" s="59"/>
      <c r="B82" s="75"/>
      <c r="C82" s="75"/>
      <c r="D82" s="69"/>
      <c r="E82" s="75"/>
      <c r="F82" s="75"/>
      <c r="G82" s="75"/>
      <c r="H82" s="75"/>
    </row>
    <row r="83" spans="1:8" ht="27">
      <c r="A83" s="772" t="s">
        <v>1160</v>
      </c>
      <c r="B83" s="791"/>
      <c r="C83" s="773" t="s">
        <v>18</v>
      </c>
      <c r="D83" s="773" t="s">
        <v>544</v>
      </c>
      <c r="E83" s="773" t="s">
        <v>545</v>
      </c>
      <c r="F83" s="773" t="s">
        <v>21</v>
      </c>
      <c r="G83" s="773" t="s">
        <v>133</v>
      </c>
      <c r="H83" s="75"/>
    </row>
    <row r="84" spans="1:8" ht="27.95" customHeight="1">
      <c r="A84" s="366" t="s">
        <v>1143</v>
      </c>
      <c r="B84" s="417"/>
      <c r="C84" s="367" t="s">
        <v>32</v>
      </c>
      <c r="D84" s="367" t="s">
        <v>32</v>
      </c>
      <c r="E84" s="367" t="s">
        <v>32</v>
      </c>
      <c r="F84" s="367">
        <v>3</v>
      </c>
      <c r="G84" s="367">
        <v>3</v>
      </c>
      <c r="H84" s="76"/>
    </row>
    <row r="85" spans="1:8">
      <c r="A85" s="357"/>
      <c r="B85" s="357"/>
      <c r="C85" s="357"/>
      <c r="D85" s="357"/>
      <c r="E85" s="357"/>
      <c r="F85" s="357"/>
      <c r="G85" s="357"/>
      <c r="H85" s="75"/>
    </row>
    <row r="86" spans="1:8">
      <c r="A86" s="5" t="s">
        <v>1193</v>
      </c>
      <c r="B86" s="76"/>
      <c r="C86" s="76"/>
      <c r="D86" s="76"/>
      <c r="E86" s="76"/>
      <c r="F86" s="76"/>
      <c r="G86" s="76"/>
      <c r="H86" s="76"/>
    </row>
    <row r="87" spans="1:8" ht="17.100000000000001" customHeight="1">
      <c r="A87" s="5" t="s">
        <v>1131</v>
      </c>
      <c r="B87" s="76"/>
      <c r="C87" s="76"/>
      <c r="D87" s="76"/>
      <c r="E87" s="76"/>
      <c r="F87" s="76"/>
      <c r="G87" s="76"/>
      <c r="H87" s="76"/>
    </row>
  </sheetData>
  <mergeCells count="38">
    <mergeCell ref="A17:B17"/>
    <mergeCell ref="A18:B18"/>
    <mergeCell ref="A19:B19"/>
    <mergeCell ref="A35:B35"/>
    <mergeCell ref="A23:B23"/>
    <mergeCell ref="A24:B24"/>
    <mergeCell ref="A33:B33"/>
    <mergeCell ref="A34:B34"/>
    <mergeCell ref="A22:B22"/>
    <mergeCell ref="A20:B20"/>
    <mergeCell ref="A25:B25"/>
    <mergeCell ref="A30:B30"/>
    <mergeCell ref="A27:B27"/>
    <mergeCell ref="A28:B28"/>
    <mergeCell ref="A29:B29"/>
    <mergeCell ref="A31:B31"/>
    <mergeCell ref="H8:I8"/>
    <mergeCell ref="J8:J9"/>
    <mergeCell ref="A11:A13"/>
    <mergeCell ref="A14:B14"/>
    <mergeCell ref="A15:A16"/>
    <mergeCell ref="A8:B9"/>
    <mergeCell ref="C8:F8"/>
    <mergeCell ref="A65:B65"/>
    <mergeCell ref="A41:B41"/>
    <mergeCell ref="A66:B66"/>
    <mergeCell ref="A67:B67"/>
    <mergeCell ref="A64:B64"/>
    <mergeCell ref="A52:B52"/>
    <mergeCell ref="A53:B53"/>
    <mergeCell ref="A54:B54"/>
    <mergeCell ref="A55:B55"/>
    <mergeCell ref="A36:B36"/>
    <mergeCell ref="A37:B37"/>
    <mergeCell ref="A43:B43"/>
    <mergeCell ref="A38:B38"/>
    <mergeCell ref="A39:B39"/>
    <mergeCell ref="A40:B40"/>
  </mergeCells>
  <hyperlinks>
    <hyperlink ref="A1" location="Introduction!A1" display="&lt; Home" xr:uid="{AE92BE95-7DC1-4C34-84D2-DCEBC5ECE92B}"/>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59" max="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0871-61B8-4887-8FC1-004A7FBAE17B}">
  <sheetPr codeName="Sheet31">
    <tabColor rgb="FFD2EEEA"/>
    <pageSetUpPr fitToPage="1"/>
  </sheetPr>
  <dimension ref="A1:I66"/>
  <sheetViews>
    <sheetView showGridLines="0" zoomScale="93" zoomScaleNormal="93" zoomScaleSheetLayoutView="93" workbookViewId="0"/>
  </sheetViews>
  <sheetFormatPr defaultRowHeight="14.25"/>
  <cols>
    <col min="1" max="1" width="25.875" customWidth="1"/>
    <col min="2" max="2" width="31" customWidth="1"/>
    <col min="3" max="5" width="15.25" customWidth="1"/>
    <col min="6" max="8" width="15.25" style="70" customWidth="1"/>
    <col min="9" max="9" width="12" customWidth="1"/>
    <col min="10" max="10" width="12.25" customWidth="1"/>
  </cols>
  <sheetData>
    <row r="1" spans="1:8">
      <c r="A1" s="102" t="s">
        <v>13</v>
      </c>
      <c r="B1" s="169"/>
    </row>
    <row r="4" spans="1:8" ht="20.25" thickBot="1">
      <c r="A4" s="434" t="s">
        <v>8</v>
      </c>
      <c r="B4" s="434"/>
    </row>
    <row r="5" spans="1:8" ht="15" thickTop="1"/>
    <row r="6" spans="1:8" ht="15">
      <c r="A6" s="82" t="s">
        <v>1422</v>
      </c>
      <c r="B6" s="29"/>
      <c r="C6" s="29"/>
      <c r="D6" s="29"/>
      <c r="E6" s="29"/>
      <c r="F6" s="72"/>
      <c r="G6" s="72"/>
      <c r="H6" s="72"/>
    </row>
    <row r="7" spans="1:8" ht="15" customHeight="1">
      <c r="A7" s="32"/>
      <c r="B7" s="29"/>
      <c r="C7" s="29"/>
      <c r="D7" s="29"/>
      <c r="E7" s="29"/>
      <c r="F7" s="72"/>
      <c r="G7" s="72"/>
      <c r="H7" s="72"/>
    </row>
    <row r="8" spans="1:8" ht="23.45" customHeight="1">
      <c r="A8" s="949" t="s">
        <v>648</v>
      </c>
      <c r="B8" s="949"/>
      <c r="C8" s="772" t="s">
        <v>631</v>
      </c>
      <c r="D8" s="772" t="s">
        <v>631</v>
      </c>
      <c r="E8" s="772" t="s">
        <v>631</v>
      </c>
      <c r="F8" s="773" t="s">
        <v>545</v>
      </c>
      <c r="G8" s="773" t="s">
        <v>21</v>
      </c>
      <c r="H8" s="773" t="s">
        <v>133</v>
      </c>
    </row>
    <row r="9" spans="1:8" ht="30" customHeight="1">
      <c r="A9" s="307" t="s">
        <v>724</v>
      </c>
      <c r="B9" s="307"/>
      <c r="C9" s="307"/>
      <c r="D9" s="307"/>
      <c r="E9" s="307"/>
      <c r="F9" s="307"/>
      <c r="G9" s="307"/>
      <c r="H9" s="307"/>
    </row>
    <row r="10" spans="1:8" ht="19.5" customHeight="1">
      <c r="A10" s="937" t="s">
        <v>725</v>
      </c>
      <c r="B10" s="294" t="s">
        <v>726</v>
      </c>
      <c r="C10" s="294" t="s">
        <v>631</v>
      </c>
      <c r="D10" s="294" t="s">
        <v>631</v>
      </c>
      <c r="E10" s="294" t="s">
        <v>631</v>
      </c>
      <c r="F10" s="295">
        <v>0</v>
      </c>
      <c r="G10" s="295">
        <v>0</v>
      </c>
      <c r="H10" s="295">
        <v>0</v>
      </c>
    </row>
    <row r="11" spans="1:8" ht="19.5" customHeight="1">
      <c r="A11" s="937"/>
      <c r="B11" s="294" t="s">
        <v>727</v>
      </c>
      <c r="C11" s="294" t="s">
        <v>631</v>
      </c>
      <c r="D11" s="294" t="s">
        <v>631</v>
      </c>
      <c r="E11" s="294" t="s">
        <v>631</v>
      </c>
      <c r="F11" s="295">
        <v>0</v>
      </c>
      <c r="G11" s="295">
        <v>0</v>
      </c>
      <c r="H11" s="295">
        <v>0</v>
      </c>
    </row>
    <row r="12" spans="1:8" ht="19.5" customHeight="1">
      <c r="A12" s="937"/>
      <c r="B12" s="294" t="s">
        <v>728</v>
      </c>
      <c r="C12" s="294" t="s">
        <v>631</v>
      </c>
      <c r="D12" s="294" t="s">
        <v>631</v>
      </c>
      <c r="E12" s="294" t="s">
        <v>631</v>
      </c>
      <c r="F12" s="295">
        <v>0</v>
      </c>
      <c r="G12" s="295">
        <v>0</v>
      </c>
      <c r="H12" s="295">
        <v>0</v>
      </c>
    </row>
    <row r="13" spans="1:8" ht="19.5" customHeight="1">
      <c r="A13" s="939" t="s">
        <v>729</v>
      </c>
      <c r="B13" s="939"/>
      <c r="C13" s="294" t="s">
        <v>631</v>
      </c>
      <c r="D13" s="294" t="s">
        <v>631</v>
      </c>
      <c r="E13" s="294" t="s">
        <v>631</v>
      </c>
      <c r="F13" s="300">
        <v>0</v>
      </c>
      <c r="G13" s="300">
        <v>0</v>
      </c>
      <c r="H13" s="300">
        <v>0</v>
      </c>
    </row>
    <row r="14" spans="1:8" ht="27" customHeight="1">
      <c r="A14" s="937" t="s">
        <v>730</v>
      </c>
      <c r="B14" s="294" t="s">
        <v>731</v>
      </c>
      <c r="C14" s="294" t="s">
        <v>631</v>
      </c>
      <c r="D14" s="294" t="s">
        <v>631</v>
      </c>
      <c r="E14" s="294" t="s">
        <v>631</v>
      </c>
      <c r="F14" s="295">
        <v>199.90196159999999</v>
      </c>
      <c r="G14" s="295">
        <v>256.10411250000004</v>
      </c>
      <c r="H14" s="295">
        <v>310.20054249999998</v>
      </c>
    </row>
    <row r="15" spans="1:8" ht="19.5" customHeight="1">
      <c r="A15" s="937"/>
      <c r="B15" s="294" t="s">
        <v>732</v>
      </c>
      <c r="C15" s="294" t="s">
        <v>631</v>
      </c>
      <c r="D15" s="294" t="s">
        <v>631</v>
      </c>
      <c r="E15" s="294" t="s">
        <v>631</v>
      </c>
      <c r="F15" s="295">
        <v>0</v>
      </c>
      <c r="G15" s="295">
        <v>0</v>
      </c>
      <c r="H15" s="295">
        <v>0</v>
      </c>
    </row>
    <row r="16" spans="1:8" ht="19.5" customHeight="1">
      <c r="A16" s="939" t="s">
        <v>733</v>
      </c>
      <c r="B16" s="939"/>
      <c r="C16" s="294" t="s">
        <v>631</v>
      </c>
      <c r="D16" s="294" t="s">
        <v>631</v>
      </c>
      <c r="E16" s="294" t="s">
        <v>631</v>
      </c>
      <c r="F16" s="300">
        <v>199.90196159999999</v>
      </c>
      <c r="G16" s="300">
        <v>256.10411250000004</v>
      </c>
      <c r="H16" s="300">
        <v>310.20054249999998</v>
      </c>
    </row>
    <row r="17" spans="1:8" ht="19.5" customHeight="1">
      <c r="A17" s="939" t="s">
        <v>734</v>
      </c>
      <c r="B17" s="939"/>
      <c r="C17" s="299" t="s">
        <v>631</v>
      </c>
      <c r="D17" s="299" t="s">
        <v>631</v>
      </c>
      <c r="E17" s="299" t="s">
        <v>631</v>
      </c>
      <c r="F17" s="300">
        <v>199.90196159999999</v>
      </c>
      <c r="G17" s="300">
        <v>256.10411250000004</v>
      </c>
      <c r="H17" s="300">
        <v>310.20054249999998</v>
      </c>
    </row>
    <row r="18" spans="1:8" ht="19.5" customHeight="1">
      <c r="A18" s="937" t="s">
        <v>735</v>
      </c>
      <c r="B18" s="937"/>
      <c r="C18" s="294" t="s">
        <v>631</v>
      </c>
      <c r="D18" s="294" t="s">
        <v>631</v>
      </c>
      <c r="E18" s="294" t="s">
        <v>631</v>
      </c>
      <c r="F18" s="304">
        <v>1</v>
      </c>
      <c r="G18" s="304">
        <v>1</v>
      </c>
      <c r="H18" s="304">
        <v>1</v>
      </c>
    </row>
    <row r="19" spans="1:8" ht="19.5" customHeight="1">
      <c r="A19" s="947" t="s">
        <v>736</v>
      </c>
      <c r="B19" s="947"/>
      <c r="C19" s="425" t="s">
        <v>631</v>
      </c>
      <c r="D19" s="425" t="s">
        <v>631</v>
      </c>
      <c r="E19" s="425" t="s">
        <v>631</v>
      </c>
      <c r="F19" s="426">
        <v>1</v>
      </c>
      <c r="G19" s="426">
        <v>1</v>
      </c>
      <c r="H19" s="426">
        <v>1</v>
      </c>
    </row>
    <row r="20" spans="1:8" ht="19.5" customHeight="1">
      <c r="A20" s="435" t="s">
        <v>737</v>
      </c>
      <c r="B20" s="435"/>
      <c r="C20" s="435"/>
      <c r="D20" s="435"/>
      <c r="E20" s="435"/>
      <c r="F20" s="379"/>
      <c r="G20" s="379"/>
      <c r="H20" s="379"/>
    </row>
    <row r="21" spans="1:8" ht="19.5" customHeight="1">
      <c r="A21" s="937" t="s">
        <v>738</v>
      </c>
      <c r="B21" s="937"/>
      <c r="C21" s="294" t="s">
        <v>631</v>
      </c>
      <c r="D21" s="294" t="s">
        <v>631</v>
      </c>
      <c r="E21" s="294" t="s">
        <v>631</v>
      </c>
      <c r="F21" s="295">
        <v>23516.427499999998</v>
      </c>
      <c r="G21" s="295">
        <v>35750.136200000001</v>
      </c>
      <c r="H21" s="295">
        <v>31350.317214261446</v>
      </c>
    </row>
    <row r="22" spans="1:8" ht="19.5" customHeight="1">
      <c r="A22" s="937" t="s">
        <v>739</v>
      </c>
      <c r="B22" s="937"/>
      <c r="C22" s="294" t="s">
        <v>631</v>
      </c>
      <c r="D22" s="294" t="s">
        <v>631</v>
      </c>
      <c r="E22" s="294" t="s">
        <v>631</v>
      </c>
      <c r="F22" s="295">
        <v>0</v>
      </c>
      <c r="G22" s="295">
        <v>0</v>
      </c>
      <c r="H22" s="295">
        <v>0</v>
      </c>
    </row>
    <row r="23" spans="1:8" ht="19.5" customHeight="1">
      <c r="A23" s="937" t="s">
        <v>740</v>
      </c>
      <c r="B23" s="937"/>
      <c r="C23" s="294" t="s">
        <v>631</v>
      </c>
      <c r="D23" s="294" t="s">
        <v>631</v>
      </c>
      <c r="E23" s="294" t="s">
        <v>631</v>
      </c>
      <c r="F23" s="300">
        <v>23516.427499999998</v>
      </c>
      <c r="G23" s="300">
        <v>35750.136200000001</v>
      </c>
      <c r="H23" s="300">
        <v>31350.317214261446</v>
      </c>
    </row>
    <row r="24" spans="1:8" ht="19.5" customHeight="1">
      <c r="A24" s="947" t="s">
        <v>741</v>
      </c>
      <c r="B24" s="947"/>
      <c r="C24" s="425" t="s">
        <v>631</v>
      </c>
      <c r="D24" s="425" t="s">
        <v>631</v>
      </c>
      <c r="E24" s="425" t="s">
        <v>631</v>
      </c>
      <c r="F24" s="426">
        <v>0</v>
      </c>
      <c r="G24" s="426">
        <v>0</v>
      </c>
      <c r="H24" s="426">
        <v>0</v>
      </c>
    </row>
    <row r="25" spans="1:8" ht="19.5" customHeight="1">
      <c r="A25" s="379" t="s">
        <v>742</v>
      </c>
      <c r="B25" s="435"/>
      <c r="C25" s="435"/>
      <c r="D25" s="435"/>
      <c r="E25" s="435"/>
      <c r="F25" s="379"/>
      <c r="G25" s="379"/>
      <c r="H25" s="379"/>
    </row>
    <row r="26" spans="1:8" ht="19.5" customHeight="1">
      <c r="A26" s="937" t="s">
        <v>743</v>
      </c>
      <c r="B26" s="937"/>
      <c r="C26" s="294" t="s">
        <v>631</v>
      </c>
      <c r="D26" s="294" t="s">
        <v>631</v>
      </c>
      <c r="E26" s="294" t="s">
        <v>631</v>
      </c>
      <c r="F26" s="295">
        <v>174.9418</v>
      </c>
      <c r="G26" s="295">
        <v>277.78484193548388</v>
      </c>
      <c r="H26" s="295">
        <v>366.93685238095247</v>
      </c>
    </row>
    <row r="27" spans="1:8" ht="19.5" customHeight="1">
      <c r="A27" s="937" t="s">
        <v>744</v>
      </c>
      <c r="B27" s="937"/>
      <c r="C27" s="294" t="s">
        <v>631</v>
      </c>
      <c r="D27" s="294" t="s">
        <v>631</v>
      </c>
      <c r="E27" s="294" t="s">
        <v>631</v>
      </c>
      <c r="F27" s="295">
        <v>126.48520000000001</v>
      </c>
      <c r="G27" s="295">
        <v>143.81082258064515</v>
      </c>
      <c r="H27" s="295">
        <v>162.84000476190474</v>
      </c>
    </row>
    <row r="28" spans="1:8" ht="19.5" customHeight="1">
      <c r="A28" s="937" t="s">
        <v>745</v>
      </c>
      <c r="B28" s="937"/>
      <c r="C28" s="294" t="s">
        <v>631</v>
      </c>
      <c r="D28" s="294" t="s">
        <v>631</v>
      </c>
      <c r="E28" s="294" t="s">
        <v>631</v>
      </c>
      <c r="F28" s="300">
        <v>301.42700000000002</v>
      </c>
      <c r="G28" s="300">
        <v>421.59566451612903</v>
      </c>
      <c r="H28" s="300">
        <v>529.77685714285724</v>
      </c>
    </row>
    <row r="29" spans="1:8" ht="19.5" customHeight="1">
      <c r="A29" s="948" t="s">
        <v>746</v>
      </c>
      <c r="B29" s="948"/>
      <c r="C29" s="372" t="s">
        <v>631</v>
      </c>
      <c r="D29" s="372" t="s">
        <v>631</v>
      </c>
      <c r="E29" s="372" t="s">
        <v>631</v>
      </c>
      <c r="F29" s="427">
        <v>0.41962133451880557</v>
      </c>
      <c r="G29" s="304">
        <v>0.34111077196607026</v>
      </c>
      <c r="H29" s="304">
        <v>0.30737470421059565</v>
      </c>
    </row>
    <row r="30" spans="1:8" ht="19.5" customHeight="1">
      <c r="A30" s="428" t="s">
        <v>1080</v>
      </c>
      <c r="B30" s="425"/>
      <c r="C30" s="425"/>
      <c r="D30" s="425"/>
      <c r="E30" s="425"/>
      <c r="F30" s="426" t="s">
        <v>1615</v>
      </c>
      <c r="G30" s="426" t="s">
        <v>1615</v>
      </c>
      <c r="H30" s="426" t="s">
        <v>1615</v>
      </c>
    </row>
    <row r="31" spans="1:8" ht="19.5" customHeight="1">
      <c r="A31" s="379" t="s">
        <v>633</v>
      </c>
      <c r="B31" s="435"/>
      <c r="C31" s="435"/>
      <c r="D31" s="435"/>
      <c r="E31" s="435"/>
      <c r="F31" s="379"/>
      <c r="G31" s="379"/>
      <c r="H31" s="379"/>
    </row>
    <row r="32" spans="1:8" ht="19.5" customHeight="1">
      <c r="A32" s="937" t="s">
        <v>748</v>
      </c>
      <c r="B32" s="937"/>
      <c r="C32" s="294" t="s">
        <v>631</v>
      </c>
      <c r="D32" s="294" t="s">
        <v>631</v>
      </c>
      <c r="E32" s="294" t="s">
        <v>631</v>
      </c>
      <c r="F32" s="295">
        <v>0</v>
      </c>
      <c r="G32" s="295">
        <v>0</v>
      </c>
      <c r="H32" s="295">
        <v>0</v>
      </c>
    </row>
    <row r="33" spans="1:9" ht="19.5" customHeight="1">
      <c r="A33" s="937" t="s">
        <v>749</v>
      </c>
      <c r="B33" s="937"/>
      <c r="C33" s="294" t="s">
        <v>631</v>
      </c>
      <c r="D33" s="294" t="s">
        <v>631</v>
      </c>
      <c r="E33" s="294" t="s">
        <v>631</v>
      </c>
      <c r="F33" s="295">
        <v>159.693987916</v>
      </c>
      <c r="G33" s="295">
        <v>186.956002125</v>
      </c>
      <c r="H33" s="295">
        <v>225.150028655</v>
      </c>
    </row>
    <row r="34" spans="1:9" ht="19.5" customHeight="1">
      <c r="A34" s="937" t="s">
        <v>750</v>
      </c>
      <c r="B34" s="937"/>
      <c r="C34" s="294" t="s">
        <v>631</v>
      </c>
      <c r="D34" s="294" t="s">
        <v>631</v>
      </c>
      <c r="E34" s="294" t="s">
        <v>631</v>
      </c>
      <c r="F34" s="295">
        <v>325.88580367400004</v>
      </c>
      <c r="G34" s="295">
        <v>509.04904383507039</v>
      </c>
      <c r="H34" s="295">
        <v>636.09754307434514</v>
      </c>
    </row>
    <row r="35" spans="1:9" ht="19.5" customHeight="1">
      <c r="A35" s="937" t="s">
        <v>751</v>
      </c>
      <c r="B35" s="937"/>
      <c r="C35" s="294" t="s">
        <v>631</v>
      </c>
      <c r="D35" s="294" t="s">
        <v>631</v>
      </c>
      <c r="E35" s="294" t="s">
        <v>631</v>
      </c>
      <c r="F35" s="295">
        <v>0</v>
      </c>
      <c r="G35" s="295">
        <v>0</v>
      </c>
      <c r="H35" s="295">
        <v>0</v>
      </c>
    </row>
    <row r="36" spans="1:9" ht="19.5" customHeight="1">
      <c r="A36" s="937" t="s">
        <v>752</v>
      </c>
      <c r="B36" s="937"/>
      <c r="C36" s="294" t="s">
        <v>631</v>
      </c>
      <c r="D36" s="294" t="s">
        <v>631</v>
      </c>
      <c r="E36" s="294" t="s">
        <v>631</v>
      </c>
      <c r="F36" s="295">
        <v>302.80789373800002</v>
      </c>
      <c r="G36" s="295">
        <v>472.8867674450704</v>
      </c>
      <c r="H36" s="295">
        <v>592.1601964393451</v>
      </c>
    </row>
    <row r="37" spans="1:9" ht="19.5" customHeight="1">
      <c r="A37" s="937" t="s">
        <v>753</v>
      </c>
      <c r="B37" s="937"/>
      <c r="C37" s="294" t="s">
        <v>631</v>
      </c>
      <c r="D37" s="294" t="s">
        <v>631</v>
      </c>
      <c r="E37" s="294" t="s">
        <v>631</v>
      </c>
      <c r="F37" s="300">
        <v>485.57979159000001</v>
      </c>
      <c r="G37" s="300">
        <v>696.00504596007045</v>
      </c>
      <c r="H37" s="300">
        <v>861.24757172934517</v>
      </c>
    </row>
    <row r="38" spans="1:9" ht="19.5" customHeight="1">
      <c r="A38" s="937" t="s">
        <v>754</v>
      </c>
      <c r="B38" s="937"/>
      <c r="C38" s="294" t="s">
        <v>631</v>
      </c>
      <c r="D38" s="294" t="s">
        <v>631</v>
      </c>
      <c r="E38" s="294" t="s">
        <v>631</v>
      </c>
      <c r="F38" s="300">
        <v>302.80789373800002</v>
      </c>
      <c r="G38" s="300">
        <v>472.8867674450704</v>
      </c>
      <c r="H38" s="300">
        <v>592.1601964393451</v>
      </c>
    </row>
    <row r="39" spans="1:9" ht="19.5" customHeight="1">
      <c r="A39" s="937" t="s">
        <v>755</v>
      </c>
      <c r="B39" s="937"/>
      <c r="C39" s="294" t="s">
        <v>631</v>
      </c>
      <c r="D39" s="294" t="s">
        <v>631</v>
      </c>
      <c r="E39" s="294" t="s">
        <v>631</v>
      </c>
      <c r="F39" s="295">
        <v>-302.80789373800002</v>
      </c>
      <c r="G39" s="295">
        <v>-472.8867674450704</v>
      </c>
      <c r="H39" s="295">
        <v>-592.1601964393451</v>
      </c>
    </row>
    <row r="40" spans="1:9" ht="19.5" customHeight="1">
      <c r="A40" s="947" t="s">
        <v>705</v>
      </c>
      <c r="B40" s="947"/>
      <c r="C40" s="425" t="s">
        <v>631</v>
      </c>
      <c r="D40" s="425" t="s">
        <v>631</v>
      </c>
      <c r="E40" s="425" t="s">
        <v>631</v>
      </c>
      <c r="F40" s="340">
        <v>0</v>
      </c>
      <c r="G40" s="340">
        <v>0</v>
      </c>
      <c r="H40" s="340">
        <v>0</v>
      </c>
    </row>
    <row r="41" spans="1:9" ht="19.5" customHeight="1">
      <c r="A41" s="379" t="s">
        <v>756</v>
      </c>
      <c r="B41" s="435"/>
      <c r="C41" s="435"/>
      <c r="D41" s="435"/>
      <c r="E41" s="435"/>
      <c r="F41" s="435"/>
      <c r="G41" s="435"/>
      <c r="H41" s="435"/>
    </row>
    <row r="42" spans="1:9" ht="19.5" customHeight="1">
      <c r="A42" s="946" t="s">
        <v>572</v>
      </c>
      <c r="B42" s="946"/>
      <c r="C42" s="366" t="s">
        <v>631</v>
      </c>
      <c r="D42" s="366" t="s">
        <v>631</v>
      </c>
      <c r="E42" s="366" t="s">
        <v>631</v>
      </c>
      <c r="F42" s="395">
        <v>30028.989999999998</v>
      </c>
      <c r="G42" s="395">
        <v>30319.989999999998</v>
      </c>
      <c r="H42" s="395">
        <v>29403.989999999998</v>
      </c>
    </row>
    <row r="43" spans="1:9">
      <c r="A43" s="357"/>
      <c r="B43" s="357"/>
      <c r="C43" s="357"/>
      <c r="D43" s="429"/>
      <c r="E43" s="429"/>
      <c r="F43" s="429"/>
      <c r="G43" s="429"/>
      <c r="H43" s="429"/>
    </row>
    <row r="44" spans="1:9">
      <c r="A44" s="62"/>
      <c r="B44" s="59"/>
      <c r="C44" s="58"/>
      <c r="D44" s="58"/>
      <c r="E44" s="58"/>
      <c r="F44" s="68"/>
      <c r="G44" s="68"/>
      <c r="H44" s="68"/>
    </row>
    <row r="45" spans="1:9" ht="15">
      <c r="A45" s="82" t="s">
        <v>767</v>
      </c>
      <c r="C45" s="70"/>
      <c r="D45" s="70"/>
      <c r="E45" s="70"/>
      <c r="F45"/>
      <c r="G45"/>
      <c r="H45"/>
      <c r="I45" s="70"/>
    </row>
    <row r="46" spans="1:9">
      <c r="C46" s="70"/>
      <c r="D46" s="70"/>
      <c r="E46" s="70"/>
      <c r="F46"/>
      <c r="G46"/>
      <c r="H46"/>
      <c r="I46" s="70"/>
    </row>
    <row r="47" spans="1:9" ht="18.600000000000001" customHeight="1">
      <c r="A47" s="551" t="s">
        <v>758</v>
      </c>
      <c r="B47" s="550"/>
      <c r="C47" s="550"/>
      <c r="D47" s="550"/>
      <c r="E47" s="550"/>
      <c r="F47" s="550"/>
      <c r="G47" s="550"/>
      <c r="H47" s="550"/>
      <c r="I47" s="70"/>
    </row>
    <row r="48" spans="1:9" ht="14.25" customHeight="1">
      <c r="A48" s="296"/>
      <c r="B48" s="296"/>
      <c r="C48" s="430"/>
      <c r="D48" s="430"/>
      <c r="E48" s="430"/>
      <c r="F48" s="430" t="s">
        <v>20</v>
      </c>
      <c r="G48" s="430" t="s">
        <v>21</v>
      </c>
      <c r="H48" s="430" t="s">
        <v>133</v>
      </c>
      <c r="I48" s="70"/>
    </row>
    <row r="49" spans="1:9" ht="27.6" customHeight="1">
      <c r="A49" s="937" t="s">
        <v>1074</v>
      </c>
      <c r="B49" s="937">
        <v>702</v>
      </c>
      <c r="C49" s="295"/>
      <c r="D49" s="295"/>
      <c r="E49" s="295"/>
      <c r="F49" s="295">
        <v>55</v>
      </c>
      <c r="G49" s="295">
        <v>59</v>
      </c>
      <c r="H49" s="295">
        <v>57</v>
      </c>
      <c r="I49" s="70"/>
    </row>
    <row r="50" spans="1:9" ht="27.6" customHeight="1">
      <c r="A50" s="937" t="s">
        <v>759</v>
      </c>
      <c r="B50" s="937">
        <v>1798</v>
      </c>
      <c r="C50" s="295"/>
      <c r="D50" s="295"/>
      <c r="E50" s="295"/>
      <c r="F50" s="295">
        <v>76426</v>
      </c>
      <c r="G50" s="295">
        <v>63993</v>
      </c>
      <c r="H50" s="295">
        <v>51042</v>
      </c>
      <c r="I50" s="70"/>
    </row>
    <row r="51" spans="1:9" ht="27.6" customHeight="1">
      <c r="A51" s="937" t="s">
        <v>1062</v>
      </c>
      <c r="B51" s="937">
        <v>9373</v>
      </c>
      <c r="C51" s="295"/>
      <c r="D51" s="295"/>
      <c r="E51" s="295"/>
      <c r="F51" s="295">
        <v>0</v>
      </c>
      <c r="G51" s="295">
        <v>0</v>
      </c>
      <c r="H51" s="295">
        <v>0</v>
      </c>
      <c r="I51" s="70"/>
    </row>
    <row r="52" spans="1:9" ht="27.6" customHeight="1">
      <c r="A52" s="946" t="s">
        <v>1063</v>
      </c>
      <c r="B52" s="946">
        <v>7979</v>
      </c>
      <c r="C52" s="395"/>
      <c r="D52" s="395"/>
      <c r="E52" s="395"/>
      <c r="F52" s="395">
        <v>181633</v>
      </c>
      <c r="G52" s="395">
        <v>124766</v>
      </c>
      <c r="H52" s="395">
        <v>96258</v>
      </c>
      <c r="I52" s="70"/>
    </row>
    <row r="53" spans="1:9">
      <c r="A53" s="327"/>
      <c r="B53" s="327"/>
      <c r="C53" s="331"/>
      <c r="D53" s="331"/>
      <c r="E53" s="331"/>
      <c r="F53" s="331"/>
      <c r="G53" s="331"/>
      <c r="H53" s="331"/>
      <c r="I53" s="70"/>
    </row>
    <row r="54" spans="1:9">
      <c r="A54" s="140" t="s">
        <v>1427</v>
      </c>
      <c r="B54" s="59"/>
      <c r="C54" s="59"/>
      <c r="D54" s="68"/>
      <c r="E54" s="68"/>
      <c r="F54" s="68"/>
      <c r="G54" s="68"/>
      <c r="H54" s="68"/>
    </row>
    <row r="55" spans="1:9">
      <c r="A55" s="140"/>
      <c r="B55" s="59"/>
      <c r="C55" s="59"/>
      <c r="D55" s="68"/>
      <c r="E55" s="68"/>
      <c r="F55" s="68"/>
      <c r="G55" s="68"/>
      <c r="H55" s="68"/>
    </row>
    <row r="56" spans="1:9">
      <c r="C56" s="70"/>
      <c r="D56" s="70"/>
      <c r="E56" s="70"/>
      <c r="I56" s="70"/>
    </row>
    <row r="57" spans="1:9" ht="15">
      <c r="A57" s="82" t="s">
        <v>768</v>
      </c>
      <c r="C57" s="70"/>
      <c r="D57" s="70"/>
      <c r="E57" s="70"/>
      <c r="I57" s="70"/>
    </row>
    <row r="58" spans="1:9">
      <c r="C58" s="70"/>
      <c r="D58" s="70"/>
      <c r="E58" s="70"/>
      <c r="I58" s="70"/>
    </row>
    <row r="59" spans="1:9" ht="20.45" customHeight="1">
      <c r="A59" s="436"/>
      <c r="B59" s="436"/>
      <c r="C59" s="415"/>
      <c r="D59" s="415"/>
      <c r="E59" s="415"/>
      <c r="F59" s="550" t="s">
        <v>20</v>
      </c>
      <c r="G59" s="550" t="s">
        <v>21</v>
      </c>
      <c r="H59" s="550" t="s">
        <v>133</v>
      </c>
    </row>
    <row r="60" spans="1:9" ht="15.6" customHeight="1">
      <c r="A60" s="431" t="s">
        <v>1076</v>
      </c>
      <c r="B60" s="431"/>
      <c r="C60" s="430"/>
      <c r="D60" s="430"/>
      <c r="E60" s="430"/>
      <c r="F60" s="430"/>
      <c r="G60" s="430"/>
      <c r="H60" s="430"/>
    </row>
    <row r="61" spans="1:9" ht="25.5" customHeight="1">
      <c r="A61" s="909" t="s">
        <v>1195</v>
      </c>
      <c r="B61" s="909">
        <v>609</v>
      </c>
      <c r="C61" s="344"/>
      <c r="D61" s="295"/>
      <c r="E61" s="295"/>
      <c r="F61" s="432">
        <v>6.7982302873660929</v>
      </c>
      <c r="G61" s="432">
        <v>9.5039934872156451</v>
      </c>
      <c r="H61" s="432">
        <v>11.916581863931466</v>
      </c>
    </row>
    <row r="62" spans="1:9" ht="25.5" customHeight="1">
      <c r="A62" s="909" t="s">
        <v>1614</v>
      </c>
      <c r="B62" s="909">
        <v>855</v>
      </c>
      <c r="C62" s="344"/>
      <c r="D62" s="295"/>
      <c r="E62" s="295"/>
      <c r="F62" s="710">
        <v>0.78312415768895327</v>
      </c>
      <c r="G62" s="710">
        <v>1.179094590730406</v>
      </c>
      <c r="H62" s="710">
        <v>1.0661926226427587</v>
      </c>
    </row>
    <row r="63" spans="1:9" ht="25.5" customHeight="1">
      <c r="A63" s="909" t="s">
        <v>1064</v>
      </c>
      <c r="B63" s="909">
        <v>134</v>
      </c>
      <c r="C63" s="344"/>
      <c r="D63" s="295"/>
      <c r="E63" s="295"/>
      <c r="F63" s="432">
        <v>5.4308446834211868</v>
      </c>
      <c r="G63" s="432">
        <v>6.9379152456674218</v>
      </c>
      <c r="H63" s="432">
        <v>8.6493038552110946</v>
      </c>
    </row>
    <row r="64" spans="1:9" ht="25.5" customHeight="1">
      <c r="A64" s="909" t="s">
        <v>761</v>
      </c>
      <c r="B64" s="909">
        <v>118</v>
      </c>
      <c r="C64" s="344"/>
      <c r="D64" s="295"/>
      <c r="E64" s="295"/>
      <c r="F64" s="432">
        <v>0</v>
      </c>
      <c r="G64" s="432">
        <v>0</v>
      </c>
      <c r="H64" s="432">
        <v>0</v>
      </c>
    </row>
    <row r="65" spans="1:8" ht="25.5" customHeight="1">
      <c r="A65" s="913" t="s">
        <v>762</v>
      </c>
      <c r="B65" s="913">
        <v>0.6</v>
      </c>
      <c r="C65" s="367"/>
      <c r="D65" s="413"/>
      <c r="E65" s="413"/>
      <c r="F65" s="413">
        <v>0</v>
      </c>
      <c r="G65" s="413">
        <v>0</v>
      </c>
      <c r="H65" s="413">
        <v>0</v>
      </c>
    </row>
    <row r="66" spans="1:8" ht="5.45" customHeight="1">
      <c r="A66" s="327"/>
      <c r="B66" s="327"/>
      <c r="C66" s="327"/>
      <c r="D66" s="327"/>
      <c r="E66" s="327"/>
      <c r="F66" s="327"/>
      <c r="G66" s="327"/>
      <c r="H66" s="327"/>
    </row>
  </sheetData>
  <mergeCells count="35">
    <mergeCell ref="A64:B64"/>
    <mergeCell ref="A65:B65"/>
    <mergeCell ref="A61:B61"/>
    <mergeCell ref="A62:B62"/>
    <mergeCell ref="A22:B22"/>
    <mergeCell ref="A42:B42"/>
    <mergeCell ref="A36:B36"/>
    <mergeCell ref="A37:B37"/>
    <mergeCell ref="A38:B38"/>
    <mergeCell ref="A39:B39"/>
    <mergeCell ref="A40:B40"/>
    <mergeCell ref="A49:B49"/>
    <mergeCell ref="A50:B50"/>
    <mergeCell ref="A51:B51"/>
    <mergeCell ref="A52:B52"/>
    <mergeCell ref="A63:B63"/>
    <mergeCell ref="A8:B8"/>
    <mergeCell ref="A10:A12"/>
    <mergeCell ref="A13:B13"/>
    <mergeCell ref="A14:A15"/>
    <mergeCell ref="A16:B16"/>
    <mergeCell ref="A17:B17"/>
    <mergeCell ref="A18:B18"/>
    <mergeCell ref="A19:B19"/>
    <mergeCell ref="A21:B21"/>
    <mergeCell ref="A35:B35"/>
    <mergeCell ref="A23:B23"/>
    <mergeCell ref="A24:B24"/>
    <mergeCell ref="A26:B26"/>
    <mergeCell ref="A27:B27"/>
    <mergeCell ref="A28:B28"/>
    <mergeCell ref="A29:B29"/>
    <mergeCell ref="A32:B32"/>
    <mergeCell ref="A33:B33"/>
    <mergeCell ref="A34:B34"/>
  </mergeCells>
  <hyperlinks>
    <hyperlink ref="A1" location="Introduction!A1" display="&lt; Home" xr:uid="{2A55B79F-CA44-4400-B38A-2A01CF858027}"/>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44"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EE579-2D3B-43DD-949E-D1976AA30FD1}">
  <sheetPr codeName="Sheet2">
    <tabColor theme="4"/>
    <pageSetUpPr fitToPage="1"/>
  </sheetPr>
  <dimension ref="A1:F29"/>
  <sheetViews>
    <sheetView showGridLines="0" zoomScale="93" zoomScaleNormal="93" zoomScaleSheetLayoutView="93" workbookViewId="0"/>
  </sheetViews>
  <sheetFormatPr defaultRowHeight="14.25"/>
  <sheetData>
    <row r="1" spans="1:2">
      <c r="A1" s="102" t="s">
        <v>13</v>
      </c>
      <c r="B1" s="169"/>
    </row>
    <row r="29" spans="1:6">
      <c r="A29" s="157"/>
      <c r="B29" s="157"/>
      <c r="C29" s="157"/>
      <c r="D29" s="157"/>
      <c r="E29" s="157"/>
      <c r="F29" s="157"/>
    </row>
  </sheetData>
  <hyperlinks>
    <hyperlink ref="A1" location="Introduction!A1" display="&lt; Home" xr:uid="{BCAFF7FC-D685-4AA3-9678-5FEDFB2C0DB1}"/>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A2869-F840-477C-A8E4-CBF37411C625}">
  <sheetPr codeName="Sheet36">
    <tabColor rgb="FF006E78"/>
    <pageSetUpPr fitToPage="1"/>
  </sheetPr>
  <dimension ref="A1:F29"/>
  <sheetViews>
    <sheetView showGridLines="0" zoomScale="93" zoomScaleNormal="93" zoomScaleSheetLayoutView="93" workbookViewId="0"/>
  </sheetViews>
  <sheetFormatPr defaultRowHeight="14.25"/>
  <sheetData>
    <row r="1" spans="1:2">
      <c r="A1" s="102" t="s">
        <v>13</v>
      </c>
      <c r="B1" s="169"/>
    </row>
    <row r="29" spans="1:6">
      <c r="A29" s="157"/>
      <c r="B29" s="157"/>
      <c r="C29" s="157"/>
      <c r="D29" s="157"/>
      <c r="E29" s="157"/>
      <c r="F29" s="157"/>
    </row>
  </sheetData>
  <hyperlinks>
    <hyperlink ref="A1" location="Introduction!A1" display="&lt; Home" xr:uid="{F86313BD-3C65-44D8-94B8-AFC833BF7CD4}"/>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8A6B7-8968-4ECF-8FBC-12AE3AF5DEE1}">
  <sheetPr codeName="Sheet26">
    <tabColor rgb="FFBFDBDD"/>
    <pageSetUpPr fitToPage="1"/>
  </sheetPr>
  <dimension ref="A1:H35"/>
  <sheetViews>
    <sheetView showGridLines="0" zoomScale="93" zoomScaleNormal="93" zoomScaleSheetLayoutView="93" workbookViewId="0"/>
  </sheetViews>
  <sheetFormatPr defaultRowHeight="14.25"/>
  <cols>
    <col min="1" max="1" width="40.25" customWidth="1"/>
    <col min="2" max="8" width="13.875" style="24" customWidth="1"/>
  </cols>
  <sheetData>
    <row r="1" spans="1:8">
      <c r="A1" s="102" t="s">
        <v>13</v>
      </c>
      <c r="B1" s="171"/>
    </row>
    <row r="2" spans="1:8" ht="19.5">
      <c r="A2" s="908" t="s">
        <v>1568</v>
      </c>
      <c r="B2" s="908"/>
      <c r="C2" s="908"/>
    </row>
    <row r="4" spans="1:8" ht="30" customHeight="1" thickBot="1">
      <c r="A4" s="950" t="s">
        <v>1122</v>
      </c>
      <c r="B4" s="950"/>
      <c r="C4" s="950"/>
    </row>
    <row r="5" spans="1:8" ht="15" thickTop="1"/>
    <row r="6" spans="1:8" ht="17.25" customHeight="1">
      <c r="A6" s="47" t="s">
        <v>502</v>
      </c>
      <c r="B6" s="74"/>
      <c r="C6" s="74"/>
      <c r="D6" s="74"/>
      <c r="E6" s="74"/>
      <c r="F6" s="74"/>
      <c r="G6" s="74"/>
      <c r="H6" s="74"/>
    </row>
    <row r="7" spans="1:8" ht="15.75">
      <c r="A7" s="34"/>
      <c r="B7" s="74"/>
      <c r="C7" s="74"/>
      <c r="D7" s="74"/>
      <c r="E7" s="74"/>
      <c r="F7" s="74"/>
      <c r="G7" s="74"/>
      <c r="H7" s="74"/>
    </row>
    <row r="8" spans="1:8" ht="18.75" customHeight="1">
      <c r="A8" s="475" t="s">
        <v>1159</v>
      </c>
      <c r="B8" s="537" t="s">
        <v>541</v>
      </c>
      <c r="C8" s="537" t="s">
        <v>542</v>
      </c>
      <c r="D8" s="537" t="s">
        <v>543</v>
      </c>
      <c r="E8" s="537" t="s">
        <v>544</v>
      </c>
      <c r="F8" s="537" t="s">
        <v>545</v>
      </c>
      <c r="G8" s="537" t="s">
        <v>21</v>
      </c>
      <c r="H8" s="537" t="s">
        <v>133</v>
      </c>
    </row>
    <row r="9" spans="1:8" ht="19.5" customHeight="1">
      <c r="A9" s="555" t="s">
        <v>675</v>
      </c>
      <c r="B9" s="538"/>
      <c r="C9" s="538"/>
      <c r="D9" s="538"/>
      <c r="E9" s="538"/>
      <c r="F9" s="538"/>
      <c r="G9" s="538"/>
      <c r="H9" s="538"/>
    </row>
    <row r="10" spans="1:8" ht="21.95" customHeight="1">
      <c r="A10" s="173" t="s">
        <v>676</v>
      </c>
      <c r="B10" s="539" t="s">
        <v>618</v>
      </c>
      <c r="C10" s="539" t="s">
        <v>678</v>
      </c>
      <c r="D10" s="539" t="s">
        <v>678</v>
      </c>
      <c r="E10" s="539" t="s">
        <v>619</v>
      </c>
      <c r="F10" s="539" t="s">
        <v>679</v>
      </c>
      <c r="G10" s="539">
        <v>4.9000000000000004</v>
      </c>
      <c r="H10" s="539">
        <v>4.9000000000000004</v>
      </c>
    </row>
    <row r="11" spans="1:8" ht="21.95" customHeight="1">
      <c r="A11" s="173" t="s">
        <v>680</v>
      </c>
      <c r="B11" s="539" t="s">
        <v>682</v>
      </c>
      <c r="C11" s="539" t="s">
        <v>677</v>
      </c>
      <c r="D11" s="539" t="s">
        <v>677</v>
      </c>
      <c r="E11" s="539" t="s">
        <v>678</v>
      </c>
      <c r="F11" s="539" t="s">
        <v>678</v>
      </c>
      <c r="G11" s="539">
        <v>4.9000000000000004</v>
      </c>
      <c r="H11" s="539">
        <v>4.9000000000000004</v>
      </c>
    </row>
    <row r="12" spans="1:8" ht="21.95" customHeight="1">
      <c r="A12" s="173" t="s">
        <v>683</v>
      </c>
      <c r="B12" s="539" t="s">
        <v>684</v>
      </c>
      <c r="C12" s="539" t="s">
        <v>685</v>
      </c>
      <c r="D12" s="539" t="s">
        <v>686</v>
      </c>
      <c r="E12" s="539" t="s">
        <v>687</v>
      </c>
      <c r="F12" s="539" t="s">
        <v>682</v>
      </c>
      <c r="G12" s="539">
        <v>4.5</v>
      </c>
      <c r="H12" s="539">
        <v>4.2</v>
      </c>
    </row>
    <row r="13" spans="1:8" ht="21.95" customHeight="1">
      <c r="A13" s="173" t="s">
        <v>688</v>
      </c>
      <c r="B13" s="539" t="s">
        <v>689</v>
      </c>
      <c r="C13" s="539" t="s">
        <v>689</v>
      </c>
      <c r="D13" s="539" t="s">
        <v>690</v>
      </c>
      <c r="E13" s="539" t="s">
        <v>690</v>
      </c>
      <c r="F13" s="539" t="s">
        <v>691</v>
      </c>
      <c r="G13" s="539">
        <v>3.3</v>
      </c>
      <c r="H13" s="539">
        <v>3.5</v>
      </c>
    </row>
    <row r="14" spans="1:8" ht="21.95" customHeight="1">
      <c r="A14" s="184" t="s">
        <v>692</v>
      </c>
      <c r="B14" s="540" t="s">
        <v>689</v>
      </c>
      <c r="C14" s="540" t="s">
        <v>689</v>
      </c>
      <c r="D14" s="540" t="s">
        <v>693</v>
      </c>
      <c r="E14" s="540" t="s">
        <v>682</v>
      </c>
      <c r="F14" s="540" t="s">
        <v>618</v>
      </c>
      <c r="G14" s="540">
        <v>4.8</v>
      </c>
      <c r="H14" s="540">
        <v>5.2</v>
      </c>
    </row>
    <row r="15" spans="1:8">
      <c r="A15" s="477"/>
      <c r="B15" s="478"/>
      <c r="C15" s="478"/>
      <c r="D15" s="478"/>
      <c r="E15" s="478"/>
      <c r="F15" s="478"/>
      <c r="G15" s="478"/>
      <c r="H15" s="478"/>
    </row>
    <row r="16" spans="1:8">
      <c r="A16" s="59"/>
      <c r="B16" s="75"/>
      <c r="C16" s="75"/>
      <c r="D16" s="75"/>
      <c r="E16" s="75"/>
      <c r="F16" s="75"/>
      <c r="G16" s="75"/>
      <c r="H16" s="75"/>
    </row>
    <row r="17" spans="1:8" ht="15" customHeight="1">
      <c r="A17" s="555" t="s">
        <v>1200</v>
      </c>
      <c r="B17" s="538"/>
      <c r="C17" s="538"/>
      <c r="D17" s="538"/>
      <c r="E17" s="538"/>
      <c r="F17" s="538"/>
      <c r="G17" s="538"/>
      <c r="H17" s="538"/>
    </row>
    <row r="18" spans="1:8" ht="20.100000000000001" customHeight="1">
      <c r="A18" s="173" t="s">
        <v>676</v>
      </c>
      <c r="B18" s="539" t="s">
        <v>694</v>
      </c>
      <c r="C18" s="539" t="s">
        <v>695</v>
      </c>
      <c r="D18" s="539" t="s">
        <v>693</v>
      </c>
      <c r="E18" s="539" t="s">
        <v>696</v>
      </c>
      <c r="F18" s="539" t="s">
        <v>681</v>
      </c>
      <c r="G18" s="539">
        <v>4.5999999999999996</v>
      </c>
      <c r="H18" s="539">
        <v>4.7</v>
      </c>
    </row>
    <row r="19" spans="1:8" ht="20.100000000000001" customHeight="1">
      <c r="A19" s="173" t="s">
        <v>680</v>
      </c>
      <c r="B19" s="539" t="s">
        <v>694</v>
      </c>
      <c r="C19" s="539" t="s">
        <v>695</v>
      </c>
      <c r="D19" s="539" t="s">
        <v>693</v>
      </c>
      <c r="E19" s="539" t="s">
        <v>696</v>
      </c>
      <c r="F19" s="539" t="s">
        <v>681</v>
      </c>
      <c r="G19" s="539">
        <v>4.5999999999999996</v>
      </c>
      <c r="H19" s="539">
        <v>4.7</v>
      </c>
    </row>
    <row r="20" spans="1:8" ht="20.100000000000001" customHeight="1">
      <c r="A20" s="184" t="s">
        <v>683</v>
      </c>
      <c r="B20" s="540" t="s">
        <v>685</v>
      </c>
      <c r="C20" s="540" t="s">
        <v>685</v>
      </c>
      <c r="D20" s="540" t="s">
        <v>684</v>
      </c>
      <c r="E20" s="540" t="s">
        <v>684</v>
      </c>
      <c r="F20" s="540" t="s">
        <v>695</v>
      </c>
      <c r="G20" s="540">
        <v>3.5</v>
      </c>
      <c r="H20" s="540">
        <v>3.3</v>
      </c>
    </row>
    <row r="21" spans="1:8">
      <c r="A21" s="477"/>
      <c r="B21" s="478"/>
      <c r="C21" s="478"/>
      <c r="D21" s="478"/>
      <c r="E21" s="478"/>
      <c r="F21" s="478"/>
      <c r="G21" s="478"/>
      <c r="H21" s="478"/>
    </row>
    <row r="22" spans="1:8">
      <c r="A22" s="59"/>
      <c r="B22" s="75"/>
      <c r="C22" s="75"/>
      <c r="D22" s="75"/>
      <c r="E22" s="75"/>
      <c r="F22" s="75"/>
      <c r="G22" s="75"/>
      <c r="H22" s="75"/>
    </row>
    <row r="23" spans="1:8" ht="15">
      <c r="A23" s="126" t="s">
        <v>1078</v>
      </c>
      <c r="B23" s="75"/>
      <c r="C23" s="75"/>
      <c r="D23" s="75"/>
      <c r="E23" s="75"/>
      <c r="F23" s="75"/>
      <c r="G23" s="75"/>
      <c r="H23" s="75"/>
    </row>
    <row r="24" spans="1:8">
      <c r="A24" s="59"/>
      <c r="B24" s="75"/>
      <c r="C24" s="75"/>
      <c r="D24" s="75"/>
      <c r="E24" s="75"/>
      <c r="F24" s="75"/>
      <c r="G24" s="75"/>
      <c r="H24" s="75"/>
    </row>
    <row r="25" spans="1:8" ht="19.5" customHeight="1">
      <c r="A25" s="799" t="s">
        <v>1160</v>
      </c>
      <c r="B25" s="800" t="s">
        <v>541</v>
      </c>
      <c r="C25" s="800" t="s">
        <v>542</v>
      </c>
      <c r="D25" s="800" t="s">
        <v>543</v>
      </c>
      <c r="E25" s="800" t="s">
        <v>544</v>
      </c>
      <c r="F25" s="800" t="s">
        <v>545</v>
      </c>
      <c r="G25" s="800" t="s">
        <v>21</v>
      </c>
      <c r="H25" s="800" t="s">
        <v>133</v>
      </c>
    </row>
    <row r="26" spans="1:8" ht="23.1" customHeight="1">
      <c r="A26" s="173" t="s">
        <v>697</v>
      </c>
      <c r="B26" s="439">
        <v>2</v>
      </c>
      <c r="C26" s="439">
        <v>2</v>
      </c>
      <c r="D26" s="439">
        <v>4</v>
      </c>
      <c r="E26" s="439">
        <v>4</v>
      </c>
      <c r="F26" s="439">
        <v>4</v>
      </c>
      <c r="G26" s="439">
        <v>4</v>
      </c>
      <c r="H26" s="439">
        <v>4</v>
      </c>
    </row>
    <row r="27" spans="1:8" ht="23.1" customHeight="1">
      <c r="A27" s="173" t="s">
        <v>568</v>
      </c>
      <c r="B27" s="439">
        <v>2</v>
      </c>
      <c r="C27" s="439">
        <v>2</v>
      </c>
      <c r="D27" s="439">
        <v>5</v>
      </c>
      <c r="E27" s="439">
        <v>5</v>
      </c>
      <c r="F27" s="439">
        <v>5</v>
      </c>
      <c r="G27" s="439">
        <v>5</v>
      </c>
      <c r="H27" s="439">
        <v>5</v>
      </c>
    </row>
    <row r="28" spans="1:8" ht="23.1" customHeight="1">
      <c r="A28" s="173" t="s">
        <v>569</v>
      </c>
      <c r="B28" s="439">
        <v>1</v>
      </c>
      <c r="C28" s="439">
        <v>1</v>
      </c>
      <c r="D28" s="439">
        <v>3</v>
      </c>
      <c r="E28" s="439">
        <v>3</v>
      </c>
      <c r="F28" s="439">
        <v>3</v>
      </c>
      <c r="G28" s="439">
        <v>3</v>
      </c>
      <c r="H28" s="439">
        <v>3</v>
      </c>
    </row>
    <row r="29" spans="1:8" ht="23.1" customHeight="1">
      <c r="A29" s="476" t="s">
        <v>1128</v>
      </c>
      <c r="B29" s="541" t="s">
        <v>698</v>
      </c>
      <c r="C29" s="541" t="s">
        <v>698</v>
      </c>
      <c r="D29" s="542" t="s">
        <v>32</v>
      </c>
      <c r="E29" s="542">
        <v>3</v>
      </c>
      <c r="F29" s="439">
        <v>2</v>
      </c>
      <c r="G29" s="439">
        <v>3</v>
      </c>
      <c r="H29" s="439">
        <v>3</v>
      </c>
    </row>
    <row r="30" spans="1:8" ht="23.1" customHeight="1">
      <c r="A30" s="184" t="s">
        <v>1540</v>
      </c>
      <c r="B30" s="543" t="s">
        <v>698</v>
      </c>
      <c r="C30" s="544">
        <v>2</v>
      </c>
      <c r="D30" s="544">
        <v>2</v>
      </c>
      <c r="E30" s="544">
        <v>3</v>
      </c>
      <c r="F30" s="544">
        <v>3</v>
      </c>
      <c r="G30" s="544">
        <v>2</v>
      </c>
      <c r="H30" s="544">
        <v>3</v>
      </c>
    </row>
    <row r="31" spans="1:8">
      <c r="A31" s="479"/>
      <c r="B31" s="480"/>
      <c r="C31" s="480"/>
      <c r="D31" s="480"/>
      <c r="E31" s="480"/>
      <c r="F31" s="480"/>
      <c r="G31" s="480"/>
      <c r="H31" s="480"/>
    </row>
    <row r="32" spans="1:8">
      <c r="A32" s="5" t="s">
        <v>1193</v>
      </c>
      <c r="B32" s="76"/>
      <c r="C32" s="76"/>
      <c r="D32" s="76"/>
      <c r="E32" s="76"/>
      <c r="F32" s="76"/>
      <c r="G32" s="76"/>
      <c r="H32" s="76"/>
    </row>
    <row r="33" spans="1:8">
      <c r="A33" s="5" t="s">
        <v>700</v>
      </c>
      <c r="B33" s="76"/>
      <c r="C33" s="76"/>
      <c r="D33" s="76"/>
      <c r="E33" s="76"/>
      <c r="F33" s="76"/>
      <c r="G33" s="76"/>
      <c r="H33" s="76"/>
    </row>
    <row r="34" spans="1:8">
      <c r="A34" s="5" t="s">
        <v>701</v>
      </c>
      <c r="B34" s="76"/>
      <c r="C34" s="76"/>
      <c r="D34" s="76"/>
      <c r="E34" s="76"/>
      <c r="F34" s="76"/>
      <c r="G34" s="76"/>
      <c r="H34" s="76"/>
    </row>
    <row r="35" spans="1:8" ht="0.6" customHeight="1"/>
  </sheetData>
  <mergeCells count="2">
    <mergeCell ref="A4:C4"/>
    <mergeCell ref="A2:C2"/>
  </mergeCells>
  <hyperlinks>
    <hyperlink ref="A1" location="Introduction!A1" display="&lt; Home" xr:uid="{BC9BA536-12AD-4D1C-AB56-4B862B7E22FC}"/>
  </hyperlinks>
  <pageMargins left="0.70866141732283472" right="0.70866141732283472" top="0.74803149606299213" bottom="0.74803149606299213" header="0.31496062992125984" footer="0.31496062992125984"/>
  <pageSetup paperSize="9" scale="58" fitToHeight="0" orientation="portrait" r:id="rId1"/>
  <headerFooter>
    <oddFooter>&amp;L&amp;9Dexus FY24 Sustainability Data Pack</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BF150-B189-4236-9CC4-C14A23647DC7}">
  <sheetPr codeName="Sheet23">
    <tabColor rgb="FFBFDBDD"/>
    <pageSetUpPr fitToPage="1"/>
  </sheetPr>
  <dimension ref="A1:L139"/>
  <sheetViews>
    <sheetView showGridLines="0" zoomScale="93" zoomScaleNormal="93" zoomScaleSheetLayoutView="93" workbookViewId="0"/>
  </sheetViews>
  <sheetFormatPr defaultRowHeight="14.25"/>
  <cols>
    <col min="1" max="1" width="14.5" customWidth="1"/>
    <col min="2" max="2" width="22.25" customWidth="1"/>
    <col min="3" max="9" width="12" style="70" customWidth="1"/>
    <col min="12" max="12" width="11.875" customWidth="1"/>
  </cols>
  <sheetData>
    <row r="1" spans="1:12">
      <c r="A1" s="102" t="s">
        <v>13</v>
      </c>
      <c r="B1" s="169"/>
    </row>
    <row r="4" spans="1:12" ht="20.25" thickBot="1">
      <c r="A4" s="474" t="s">
        <v>4</v>
      </c>
      <c r="B4" s="70"/>
    </row>
    <row r="5" spans="1:12" ht="20.25" thickTop="1">
      <c r="B5" s="35"/>
    </row>
    <row r="6" spans="1:12" ht="15.75">
      <c r="A6" s="111" t="s">
        <v>591</v>
      </c>
      <c r="B6" s="73"/>
      <c r="C6" s="73"/>
      <c r="D6" s="73"/>
      <c r="E6" s="73"/>
      <c r="F6" s="73"/>
      <c r="G6" s="73"/>
      <c r="H6" s="73"/>
      <c r="I6" s="73"/>
    </row>
    <row r="7" spans="1:12" ht="15">
      <c r="B7" s="73"/>
      <c r="C7" s="73"/>
      <c r="D7" s="73"/>
      <c r="E7" s="73"/>
      <c r="F7" s="73"/>
      <c r="G7" s="73"/>
      <c r="H7" s="73"/>
      <c r="I7" s="73"/>
    </row>
    <row r="8" spans="1:12" ht="19.5" customHeight="1">
      <c r="A8" s="493" t="s">
        <v>537</v>
      </c>
      <c r="B8" s="494" t="s">
        <v>538</v>
      </c>
      <c r="C8" s="495"/>
      <c r="D8" s="495"/>
      <c r="E8" s="495"/>
      <c r="F8" s="495"/>
      <c r="G8" s="495"/>
      <c r="H8" s="495"/>
      <c r="I8" s="495"/>
      <c r="J8" s="951" t="s">
        <v>539</v>
      </c>
      <c r="K8" s="951"/>
      <c r="L8" s="951"/>
    </row>
    <row r="9" spans="1:12" ht="27" customHeight="1">
      <c r="A9" s="449" t="s">
        <v>540</v>
      </c>
      <c r="B9" s="449" t="s">
        <v>264</v>
      </c>
      <c r="C9" s="450" t="s">
        <v>541</v>
      </c>
      <c r="D9" s="450" t="s">
        <v>542</v>
      </c>
      <c r="E9" s="450" t="s">
        <v>543</v>
      </c>
      <c r="F9" s="450" t="s">
        <v>544</v>
      </c>
      <c r="G9" s="450" t="s">
        <v>545</v>
      </c>
      <c r="H9" s="450" t="s">
        <v>21</v>
      </c>
      <c r="I9" s="450" t="s">
        <v>133</v>
      </c>
      <c r="J9" s="451" t="s">
        <v>21</v>
      </c>
      <c r="K9" s="451" t="s">
        <v>133</v>
      </c>
      <c r="L9" s="451" t="s">
        <v>546</v>
      </c>
    </row>
    <row r="10" spans="1:12" ht="19.5" customHeight="1">
      <c r="A10" s="952" t="s">
        <v>592</v>
      </c>
      <c r="B10" s="446" t="s">
        <v>593</v>
      </c>
      <c r="C10" s="447">
        <v>2697.7477956043963</v>
      </c>
      <c r="D10" s="447">
        <v>2712.8064999999997</v>
      </c>
      <c r="E10" s="447">
        <v>2263.3548967213119</v>
      </c>
      <c r="F10" s="185">
        <v>1585.5219999999995</v>
      </c>
      <c r="G10" s="185">
        <v>1574.8040999999998</v>
      </c>
      <c r="H10" s="185">
        <v>2489.6132225806459</v>
      </c>
      <c r="I10" s="185">
        <v>4541.9273727316067</v>
      </c>
      <c r="J10" s="185">
        <v>1606.7026225806451</v>
      </c>
      <c r="K10" s="185">
        <v>1559.4306715821813</v>
      </c>
      <c r="L10" s="440">
        <f t="shared" ref="L10:L20" si="0">IFERROR(K10/J10-1,"")</f>
        <v>-2.9421717705630401E-2</v>
      </c>
    </row>
    <row r="11" spans="1:12" ht="19.5" customHeight="1">
      <c r="A11" s="953"/>
      <c r="B11" s="437" t="s">
        <v>594</v>
      </c>
      <c r="C11" s="438">
        <v>1278.4367000000009</v>
      </c>
      <c r="D11" s="438">
        <v>779.82029999999975</v>
      </c>
      <c r="E11" s="438">
        <v>395.71114207650271</v>
      </c>
      <c r="F11" s="439">
        <v>119.6602</v>
      </c>
      <c r="G11" s="439">
        <v>121.73120000000002</v>
      </c>
      <c r="H11" s="439">
        <v>183.61299999999994</v>
      </c>
      <c r="I11" s="439">
        <v>204.94309677419349</v>
      </c>
      <c r="J11" s="439">
        <v>159.32799999999997</v>
      </c>
      <c r="K11" s="439">
        <v>180.28709677419354</v>
      </c>
      <c r="L11" s="440">
        <f t="shared" si="0"/>
        <v>0.13154685161549495</v>
      </c>
    </row>
    <row r="12" spans="1:12" ht="19.5" customHeight="1">
      <c r="A12" s="953"/>
      <c r="B12" s="437" t="s">
        <v>595</v>
      </c>
      <c r="C12" s="438">
        <v>2277.9796461538463</v>
      </c>
      <c r="D12" s="438">
        <v>1899.2629000000002</v>
      </c>
      <c r="E12" s="438">
        <v>1354.1011961748636</v>
      </c>
      <c r="F12" s="439">
        <v>923.10410000000024</v>
      </c>
      <c r="G12" s="439">
        <v>1033.2989000000002</v>
      </c>
      <c r="H12" s="439">
        <v>1541.9696354838707</v>
      </c>
      <c r="I12" s="439">
        <v>1924.6229312198732</v>
      </c>
      <c r="J12" s="439">
        <v>1348.2716354838706</v>
      </c>
      <c r="K12" s="439">
        <v>1298.1969139784942</v>
      </c>
      <c r="L12" s="440">
        <f t="shared" si="0"/>
        <v>-3.7139935445875794E-2</v>
      </c>
    </row>
    <row r="13" spans="1:12" ht="30.95" customHeight="1">
      <c r="A13" s="953"/>
      <c r="B13" s="437" t="s">
        <v>596</v>
      </c>
      <c r="C13" s="438">
        <v>302.02224725274726</v>
      </c>
      <c r="D13" s="438">
        <v>515.2225000000002</v>
      </c>
      <c r="E13" s="438">
        <v>554.66176284153005</v>
      </c>
      <c r="F13" s="439">
        <v>274.70230000000004</v>
      </c>
      <c r="G13" s="439">
        <v>173.69809999999998</v>
      </c>
      <c r="H13" s="439">
        <v>684.9730999999997</v>
      </c>
      <c r="I13" s="439">
        <v>1417.4797547645528</v>
      </c>
      <c r="J13" s="439">
        <v>346.29099999999977</v>
      </c>
      <c r="K13" s="439">
        <v>408.55132258064509</v>
      </c>
      <c r="L13" s="440">
        <f t="shared" si="0"/>
        <v>0.17979191656914373</v>
      </c>
    </row>
    <row r="14" spans="1:12" ht="19.5" customHeight="1">
      <c r="A14" s="953"/>
      <c r="B14" s="437" t="s">
        <v>597</v>
      </c>
      <c r="C14" s="438">
        <v>62.897600000000011</v>
      </c>
      <c r="D14" s="438">
        <v>80.337899999999991</v>
      </c>
      <c r="E14" s="438">
        <v>48.182473770491789</v>
      </c>
      <c r="F14" s="439">
        <v>38.194499999999998</v>
      </c>
      <c r="G14" s="439">
        <v>28.942299999999999</v>
      </c>
      <c r="H14" s="439">
        <v>56.848300000000009</v>
      </c>
      <c r="I14" s="439">
        <v>47.685461290322593</v>
      </c>
      <c r="J14" s="439">
        <v>40.422400000000003</v>
      </c>
      <c r="K14" s="439">
        <v>43.780661290322584</v>
      </c>
      <c r="L14" s="440">
        <f t="shared" si="0"/>
        <v>8.3079215739851664E-2</v>
      </c>
    </row>
    <row r="15" spans="1:12" ht="19.5" customHeight="1">
      <c r="A15" s="953"/>
      <c r="B15" s="437" t="s">
        <v>225</v>
      </c>
      <c r="C15" s="438">
        <f>C16-SUM(C10:C14)</f>
        <v>403.24749999999676</v>
      </c>
      <c r="D15" s="438">
        <f t="shared" ref="D15:H15" si="1">D16-SUM(D10:D14)</f>
        <v>395.97720000000027</v>
      </c>
      <c r="E15" s="438">
        <f t="shared" si="1"/>
        <v>322.62970000000132</v>
      </c>
      <c r="F15" s="439">
        <f t="shared" si="1"/>
        <v>5.7120999999983724</v>
      </c>
      <c r="G15" s="439">
        <f t="shared" si="1"/>
        <v>6.9990999999999985</v>
      </c>
      <c r="H15" s="439">
        <f t="shared" si="1"/>
        <v>81.338000000003376</v>
      </c>
      <c r="I15" s="439">
        <f t="shared" ref="I15:K15" si="2">I16-SUM(I10:I14)</f>
        <v>212.33235923910433</v>
      </c>
      <c r="J15" s="439">
        <f t="shared" si="2"/>
        <v>16.52550000000474</v>
      </c>
      <c r="K15" s="439">
        <f t="shared" si="2"/>
        <v>11.699344815671338</v>
      </c>
      <c r="L15" s="440">
        <f t="shared" si="0"/>
        <v>-0.29204291454612674</v>
      </c>
    </row>
    <row r="16" spans="1:12" ht="19.5" customHeight="1">
      <c r="A16" s="953"/>
      <c r="B16" s="441" t="s">
        <v>598</v>
      </c>
      <c r="C16" s="442">
        <v>7022.3314890109878</v>
      </c>
      <c r="D16" s="442">
        <v>6383.4273000000003</v>
      </c>
      <c r="E16" s="442">
        <v>4938.6411715847016</v>
      </c>
      <c r="F16" s="442">
        <v>2946.8951999999981</v>
      </c>
      <c r="G16" s="443">
        <v>2939.4737000000005</v>
      </c>
      <c r="H16" s="443">
        <v>5038.3552580645191</v>
      </c>
      <c r="I16" s="443">
        <v>8348.9909760196533</v>
      </c>
      <c r="J16" s="443">
        <v>3517.54115806452</v>
      </c>
      <c r="K16" s="443">
        <v>3501.9460110215086</v>
      </c>
      <c r="L16" s="444">
        <f t="shared" si="0"/>
        <v>-4.4335364796675991E-3</v>
      </c>
    </row>
    <row r="17" spans="1:12" ht="19.5" customHeight="1">
      <c r="A17" s="281" t="s">
        <v>599</v>
      </c>
      <c r="B17" s="441" t="s">
        <v>600</v>
      </c>
      <c r="C17" s="443">
        <v>10521.632417582423</v>
      </c>
      <c r="D17" s="443">
        <v>9700.4734000000044</v>
      </c>
      <c r="E17" s="443">
        <v>8054.4376595628419</v>
      </c>
      <c r="F17" s="443">
        <v>5201.0372000000025</v>
      </c>
      <c r="G17" s="443">
        <v>5038.0234999999993</v>
      </c>
      <c r="H17" s="443">
        <v>7778.0987419354879</v>
      </c>
      <c r="I17" s="443">
        <v>12841.134904211032</v>
      </c>
      <c r="J17" s="443">
        <v>5346.2888419354858</v>
      </c>
      <c r="K17" s="443">
        <v>5015.414931797236</v>
      </c>
      <c r="L17" s="444">
        <f t="shared" si="0"/>
        <v>-6.188852116311494E-2</v>
      </c>
    </row>
    <row r="18" spans="1:12" ht="19.5" customHeight="1">
      <c r="A18" s="452" t="s">
        <v>601</v>
      </c>
      <c r="B18" s="452"/>
      <c r="C18" s="453">
        <v>17543.96390659341</v>
      </c>
      <c r="D18" s="453">
        <v>16083.900700000006</v>
      </c>
      <c r="E18" s="453">
        <v>12993.078831147544</v>
      </c>
      <c r="F18" s="453">
        <v>8147.9324000000006</v>
      </c>
      <c r="G18" s="453">
        <v>7977.4971999999998</v>
      </c>
      <c r="H18" s="453">
        <v>12816.454000000007</v>
      </c>
      <c r="I18" s="453">
        <v>21190.125880230684</v>
      </c>
      <c r="J18" s="453">
        <v>8863.8300000000054</v>
      </c>
      <c r="K18" s="453">
        <v>8517.3609428187447</v>
      </c>
      <c r="L18" s="471">
        <f t="shared" si="0"/>
        <v>-3.9087962785980812E-2</v>
      </c>
    </row>
    <row r="19" spans="1:12" ht="19.5" customHeight="1">
      <c r="A19" s="952" t="s">
        <v>557</v>
      </c>
      <c r="B19" s="445" t="s">
        <v>558</v>
      </c>
      <c r="C19" s="448">
        <v>0.71684517766004729</v>
      </c>
      <c r="D19" s="448">
        <v>0.68898975167899312</v>
      </c>
      <c r="E19" s="448">
        <v>0.68245167918829575</v>
      </c>
      <c r="F19" s="448">
        <v>0.69263168069414582</v>
      </c>
      <c r="G19" s="448">
        <v>0.62325663999465297</v>
      </c>
      <c r="H19" s="448">
        <v>0.61329688032566287</v>
      </c>
      <c r="I19" s="448">
        <v>0.63598596970434818</v>
      </c>
      <c r="J19" s="448">
        <v>0.60812020109052189</v>
      </c>
      <c r="K19" s="448">
        <v>0.60301816998944124</v>
      </c>
      <c r="L19" s="473">
        <f t="shared" si="0"/>
        <v>-8.3898398572047617E-3</v>
      </c>
    </row>
    <row r="20" spans="1:12" ht="27" customHeight="1">
      <c r="A20" s="954"/>
      <c r="B20" s="454" t="s">
        <v>602</v>
      </c>
      <c r="C20" s="455">
        <v>0.40027051619570653</v>
      </c>
      <c r="D20" s="455">
        <v>0.39688303347955872</v>
      </c>
      <c r="E20" s="455">
        <v>0.38009783791548984</v>
      </c>
      <c r="F20" s="455">
        <v>0.36167398737868739</v>
      </c>
      <c r="G20" s="455">
        <v>0.36847066521063782</v>
      </c>
      <c r="H20" s="455">
        <v>0.39311616598979066</v>
      </c>
      <c r="I20" s="455">
        <v>0.39400384043064318</v>
      </c>
      <c r="J20" s="455">
        <v>0.39684212784592188</v>
      </c>
      <c r="K20" s="455">
        <v>0.41115388141136716</v>
      </c>
      <c r="L20" s="455">
        <f t="shared" si="0"/>
        <v>3.6064098444210435E-2</v>
      </c>
    </row>
    <row r="21" spans="1:12" ht="19.5" customHeight="1">
      <c r="A21" s="456"/>
      <c r="B21" s="457"/>
      <c r="C21" s="458"/>
      <c r="D21" s="458"/>
      <c r="E21" s="458"/>
      <c r="F21" s="459"/>
      <c r="G21" s="459"/>
      <c r="H21" s="459"/>
      <c r="I21" s="459"/>
      <c r="J21" s="285"/>
      <c r="K21" s="285"/>
      <c r="L21" s="285"/>
    </row>
    <row r="22" spans="1:12" ht="19.5" customHeight="1">
      <c r="A22" s="97"/>
      <c r="B22" s="98"/>
      <c r="C22" s="100"/>
      <c r="D22" s="100"/>
      <c r="E22" s="100"/>
      <c r="F22" s="101"/>
      <c r="G22" s="101"/>
      <c r="H22" s="101"/>
      <c r="I22" s="101"/>
    </row>
    <row r="23" spans="1:12" ht="19.5" customHeight="1">
      <c r="A23" s="97"/>
      <c r="B23" s="98"/>
      <c r="C23" s="100"/>
      <c r="D23" s="100"/>
      <c r="E23" s="100"/>
      <c r="F23" s="101"/>
      <c r="G23" s="101"/>
      <c r="H23" s="101"/>
      <c r="I23" s="101"/>
    </row>
    <row r="24" spans="1:12" ht="19.5" customHeight="1">
      <c r="A24" s="111" t="s">
        <v>603</v>
      </c>
      <c r="B24" s="73"/>
      <c r="C24" s="73"/>
      <c r="D24" s="73"/>
      <c r="E24" s="73"/>
      <c r="F24" s="73"/>
      <c r="G24" s="73"/>
      <c r="H24" s="73"/>
      <c r="I24" s="73"/>
    </row>
    <row r="25" spans="1:12" ht="19.5" customHeight="1">
      <c r="B25" s="20"/>
      <c r="C25" s="73"/>
      <c r="D25" s="73"/>
      <c r="E25" s="73"/>
      <c r="F25" s="73"/>
      <c r="G25" s="73"/>
      <c r="H25" s="73"/>
      <c r="I25" s="73"/>
    </row>
    <row r="26" spans="1:12" ht="19.5" customHeight="1">
      <c r="A26" s="493" t="s">
        <v>537</v>
      </c>
      <c r="B26" s="494" t="s">
        <v>566</v>
      </c>
      <c r="C26" s="495"/>
      <c r="D26" s="495"/>
      <c r="E26" s="495"/>
      <c r="F26" s="495"/>
      <c r="G26" s="495"/>
      <c r="H26" s="495"/>
      <c r="I26" s="495"/>
      <c r="J26" s="951" t="s">
        <v>539</v>
      </c>
      <c r="K26" s="951"/>
      <c r="L26" s="951"/>
    </row>
    <row r="27" spans="1:12" ht="27" customHeight="1">
      <c r="A27" s="449" t="s">
        <v>540</v>
      </c>
      <c r="B27" s="449" t="s">
        <v>264</v>
      </c>
      <c r="C27" s="450" t="s">
        <v>541</v>
      </c>
      <c r="D27" s="450" t="s">
        <v>542</v>
      </c>
      <c r="E27" s="450" t="s">
        <v>543</v>
      </c>
      <c r="F27" s="450" t="s">
        <v>544</v>
      </c>
      <c r="G27" s="450" t="s">
        <v>545</v>
      </c>
      <c r="H27" s="450" t="s">
        <v>21</v>
      </c>
      <c r="I27" s="450" t="s">
        <v>133</v>
      </c>
      <c r="J27" s="451" t="s">
        <v>21</v>
      </c>
      <c r="K27" s="451" t="s">
        <v>133</v>
      </c>
      <c r="L27" s="451" t="s">
        <v>546</v>
      </c>
    </row>
    <row r="28" spans="1:12" ht="19.5" customHeight="1">
      <c r="A28" s="952" t="s">
        <v>1194</v>
      </c>
      <c r="B28" s="445" t="s">
        <v>568</v>
      </c>
      <c r="C28" s="460">
        <v>6.8917394291882221</v>
      </c>
      <c r="D28" s="460">
        <v>6.4592085653980762</v>
      </c>
      <c r="E28" s="460">
        <v>4.919125745907083</v>
      </c>
      <c r="F28" s="460">
        <v>3.0133536493217528</v>
      </c>
      <c r="G28" s="460">
        <v>2.6909544808368016</v>
      </c>
      <c r="H28" s="460">
        <v>4.5201869372843877</v>
      </c>
      <c r="I28" s="460">
        <v>4.4877603917316966</v>
      </c>
      <c r="J28" s="460">
        <v>4.7097135248803994</v>
      </c>
      <c r="K28" s="460">
        <v>4.3528130032762569</v>
      </c>
      <c r="L28" s="448">
        <v>-7.5779666792622158E-2</v>
      </c>
    </row>
    <row r="29" spans="1:12" ht="19.5" customHeight="1">
      <c r="A29" s="955"/>
      <c r="B29" s="461" t="s">
        <v>569</v>
      </c>
      <c r="C29" s="462">
        <v>20.454128904524492</v>
      </c>
      <c r="D29" s="462">
        <v>18.352928636610699</v>
      </c>
      <c r="E29" s="462">
        <v>15.565893292018419</v>
      </c>
      <c r="F29" s="462">
        <v>14.494258166736316</v>
      </c>
      <c r="G29" s="463">
        <v>14.405434737620684</v>
      </c>
      <c r="H29" s="463">
        <v>17.647140383951097</v>
      </c>
      <c r="I29" s="463">
        <v>20.503112701782793</v>
      </c>
      <c r="J29" s="463">
        <v>18.350387489785337</v>
      </c>
      <c r="K29" s="463">
        <v>18.809187024557893</v>
      </c>
      <c r="L29" s="440">
        <v>2.5002171481552926E-2</v>
      </c>
    </row>
    <row r="30" spans="1:12" ht="19.5" customHeight="1">
      <c r="A30" s="953"/>
      <c r="B30" s="281" t="s">
        <v>56</v>
      </c>
      <c r="C30" s="463">
        <v>1.2311708377361819</v>
      </c>
      <c r="D30" s="463">
        <v>3.7082236191653117</v>
      </c>
      <c r="E30" s="463">
        <v>1.2875468231876752</v>
      </c>
      <c r="F30" s="463">
        <v>1.4165669850332676E-2</v>
      </c>
      <c r="G30" s="463">
        <v>1.3060043750280288</v>
      </c>
      <c r="H30" s="463">
        <v>1.7979162299262585</v>
      </c>
      <c r="I30" s="463">
        <v>1.5830329983567644</v>
      </c>
      <c r="J30" s="463">
        <v>1.6210438853912958</v>
      </c>
      <c r="K30" s="463">
        <v>1.4023685424507564</v>
      </c>
      <c r="L30" s="440">
        <v>-0.13489785496322604</v>
      </c>
    </row>
    <row r="31" spans="1:12" ht="19.5" customHeight="1">
      <c r="A31" s="953"/>
      <c r="B31" s="281" t="s">
        <v>571</v>
      </c>
      <c r="C31" s="464" t="s">
        <v>1615</v>
      </c>
      <c r="D31" s="464" t="s">
        <v>1615</v>
      </c>
      <c r="E31" s="464" t="s">
        <v>1615</v>
      </c>
      <c r="F31" s="463">
        <v>2.2246334789430642</v>
      </c>
      <c r="G31" s="463">
        <v>2.6440361952243276</v>
      </c>
      <c r="H31" s="463">
        <v>3.8626720265819539</v>
      </c>
      <c r="I31" s="463">
        <v>3.7179575574094836</v>
      </c>
      <c r="J31" s="463">
        <v>3.8626720265819539</v>
      </c>
      <c r="K31" s="463">
        <v>3.7179575574094836</v>
      </c>
      <c r="L31" s="440">
        <v>-3.7464860639624842E-2</v>
      </c>
    </row>
    <row r="32" spans="1:12" ht="19.5" customHeight="1">
      <c r="A32" s="956"/>
      <c r="B32" s="465" t="s">
        <v>572</v>
      </c>
      <c r="C32" s="466" t="s">
        <v>1615</v>
      </c>
      <c r="D32" s="466" t="s">
        <v>1615</v>
      </c>
      <c r="E32" s="466" t="s">
        <v>1615</v>
      </c>
      <c r="F32" s="466" t="s">
        <v>1615</v>
      </c>
      <c r="G32" s="467">
        <v>39.192172669353795</v>
      </c>
      <c r="H32" s="467">
        <v>31.854602532386028</v>
      </c>
      <c r="I32" s="467">
        <v>38.638819717223924</v>
      </c>
      <c r="J32" s="467">
        <v>31.854602532386028</v>
      </c>
      <c r="K32" s="467">
        <v>38.638819717223924</v>
      </c>
      <c r="L32" s="468">
        <v>0.2129744729334011</v>
      </c>
    </row>
    <row r="33" spans="1:12" ht="19.5" customHeight="1">
      <c r="A33" s="952" t="s">
        <v>604</v>
      </c>
      <c r="B33" s="445" t="s">
        <v>568</v>
      </c>
      <c r="C33" s="460">
        <v>3.7770557237755682</v>
      </c>
      <c r="D33" s="460">
        <v>3.6834968025813919</v>
      </c>
      <c r="E33" s="460">
        <v>2.8967035775569761</v>
      </c>
      <c r="F33" s="460">
        <v>1.8778025476711127</v>
      </c>
      <c r="G33" s="460">
        <v>1.630647668849579</v>
      </c>
      <c r="H33" s="460">
        <v>2.72975873736369</v>
      </c>
      <c r="I33" s="460">
        <v>2.6335218626342458</v>
      </c>
      <c r="J33" s="460">
        <v>2.8337633562353139</v>
      </c>
      <c r="K33" s="460">
        <v>2.4982116976349711</v>
      </c>
      <c r="L33" s="448">
        <v>-0.1184120254297194</v>
      </c>
    </row>
    <row r="34" spans="1:12" ht="19.5" customHeight="1">
      <c r="A34" s="953"/>
      <c r="B34" s="281" t="s">
        <v>569</v>
      </c>
      <c r="C34" s="463">
        <v>14.232958273514804</v>
      </c>
      <c r="D34" s="463">
        <v>12.24158888102426</v>
      </c>
      <c r="E34" s="463">
        <v>10.502049426984946</v>
      </c>
      <c r="F34" s="463">
        <v>9.6251287440271476</v>
      </c>
      <c r="G34" s="463">
        <v>9.4590260507392383</v>
      </c>
      <c r="H34" s="463">
        <v>10.401365617734642</v>
      </c>
      <c r="I34" s="463">
        <v>12.508706308412135</v>
      </c>
      <c r="J34" s="463">
        <v>9.7273406125947801</v>
      </c>
      <c r="K34" s="463">
        <v>11.180300911367317</v>
      </c>
      <c r="L34" s="440">
        <v>0.14936870791707135</v>
      </c>
    </row>
    <row r="35" spans="1:12" ht="19.5" customHeight="1">
      <c r="A35" s="953"/>
      <c r="B35" s="281" t="s">
        <v>56</v>
      </c>
      <c r="C35" s="463">
        <v>0.95007840129186183</v>
      </c>
      <c r="D35" s="463">
        <v>2.9865653212990342</v>
      </c>
      <c r="E35" s="463">
        <v>1.1343407204551181</v>
      </c>
      <c r="F35" s="463">
        <v>1.2702274204637152E-2</v>
      </c>
      <c r="G35" s="463">
        <v>1.0626185665541197</v>
      </c>
      <c r="H35" s="463">
        <v>1.4121699682321744</v>
      </c>
      <c r="I35" s="463">
        <v>1.0738944996739277</v>
      </c>
      <c r="J35" s="463">
        <v>1.4418592970150825</v>
      </c>
      <c r="K35" s="463">
        <v>0.89830811677575384</v>
      </c>
      <c r="L35" s="440">
        <v>-0.37697934976358716</v>
      </c>
    </row>
    <row r="36" spans="1:12" ht="19.5" customHeight="1">
      <c r="A36" s="953"/>
      <c r="B36" s="281" t="s">
        <v>571</v>
      </c>
      <c r="C36" s="464" t="s">
        <v>1615</v>
      </c>
      <c r="D36" s="464" t="s">
        <v>1615</v>
      </c>
      <c r="E36" s="464" t="s">
        <v>1615</v>
      </c>
      <c r="F36" s="463">
        <v>1.632269923441215</v>
      </c>
      <c r="G36" s="463">
        <v>1.8564206786770523</v>
      </c>
      <c r="H36" s="463">
        <v>2.8418609137216726</v>
      </c>
      <c r="I36" s="463">
        <v>2.6006898958052571</v>
      </c>
      <c r="J36" s="463">
        <v>2.8418609137216726</v>
      </c>
      <c r="K36" s="463">
        <v>2.6006898958052571</v>
      </c>
      <c r="L36" s="440">
        <v>-8.4863765412284131E-2</v>
      </c>
    </row>
    <row r="37" spans="1:12" ht="19.5" customHeight="1">
      <c r="A37" s="956"/>
      <c r="B37" s="465" t="s">
        <v>572</v>
      </c>
      <c r="C37" s="466" t="s">
        <v>1615</v>
      </c>
      <c r="D37" s="466" t="s">
        <v>1615</v>
      </c>
      <c r="E37" s="466" t="s">
        <v>1615</v>
      </c>
      <c r="F37" s="466" t="s">
        <v>1615</v>
      </c>
      <c r="G37" s="467">
        <v>22.746300871148094</v>
      </c>
      <c r="H37" s="467">
        <v>20.98865447189149</v>
      </c>
      <c r="I37" s="467">
        <v>26.762223935595685</v>
      </c>
      <c r="J37" s="467">
        <v>20.98865447189149</v>
      </c>
      <c r="K37" s="467">
        <v>26.762223935595685</v>
      </c>
      <c r="L37" s="468">
        <v>0.27508049510445276</v>
      </c>
    </row>
    <row r="38" spans="1:12">
      <c r="A38" s="456"/>
      <c r="B38" s="457"/>
      <c r="C38" s="458"/>
      <c r="D38" s="458"/>
      <c r="E38" s="458"/>
      <c r="F38" s="459"/>
      <c r="G38" s="459"/>
      <c r="H38" s="459"/>
      <c r="I38" s="459"/>
      <c r="J38" s="285"/>
      <c r="K38" s="285"/>
      <c r="L38" s="285"/>
    </row>
    <row r="55" spans="1:12" s="70" customFormat="1">
      <c r="A55"/>
      <c r="B55"/>
      <c r="C55"/>
      <c r="G55"/>
      <c r="J55"/>
      <c r="K55"/>
      <c r="L55"/>
    </row>
    <row r="56" spans="1:12" s="70" customFormat="1">
      <c r="A56"/>
      <c r="B56"/>
      <c r="C56" s="113"/>
      <c r="G56" s="113"/>
      <c r="J56"/>
      <c r="K56"/>
      <c r="L56"/>
    </row>
    <row r="57" spans="1:12" s="70" customFormat="1">
      <c r="A57"/>
      <c r="B57"/>
      <c r="C57" s="113"/>
      <c r="G57" s="113"/>
      <c r="J57"/>
      <c r="K57"/>
      <c r="L57"/>
    </row>
    <row r="59" spans="1:12" ht="15.75">
      <c r="A59" s="111" t="s">
        <v>605</v>
      </c>
      <c r="B59" s="73"/>
      <c r="C59" s="73"/>
      <c r="D59" s="73"/>
      <c r="E59" s="73"/>
      <c r="F59" s="73"/>
      <c r="G59" s="73"/>
      <c r="H59" s="73"/>
      <c r="I59" s="73"/>
    </row>
    <row r="60" spans="1:12" ht="15">
      <c r="B60" s="20"/>
      <c r="C60" s="73"/>
      <c r="D60" s="73"/>
      <c r="E60" s="73"/>
      <c r="F60" s="73"/>
      <c r="G60" s="73"/>
      <c r="H60" s="73"/>
      <c r="I60" s="73"/>
    </row>
    <row r="62" spans="1:12" ht="19.5" customHeight="1">
      <c r="A62" s="493" t="s">
        <v>574</v>
      </c>
      <c r="B62" s="494" t="s">
        <v>575</v>
      </c>
      <c r="C62" s="495"/>
      <c r="D62" s="495"/>
      <c r="E62" s="495"/>
      <c r="F62" s="495"/>
      <c r="G62" s="495"/>
      <c r="H62" s="495"/>
      <c r="I62" s="495"/>
      <c r="J62" s="951" t="s">
        <v>539</v>
      </c>
      <c r="K62" s="951"/>
      <c r="L62" s="951"/>
    </row>
    <row r="63" spans="1:12" ht="27" customHeight="1">
      <c r="A63" s="449" t="s">
        <v>540</v>
      </c>
      <c r="B63" s="449" t="s">
        <v>264</v>
      </c>
      <c r="C63" s="450" t="s">
        <v>541</v>
      </c>
      <c r="D63" s="450" t="s">
        <v>542</v>
      </c>
      <c r="E63" s="450" t="s">
        <v>543</v>
      </c>
      <c r="F63" s="450" t="s">
        <v>544</v>
      </c>
      <c r="G63" s="450" t="s">
        <v>545</v>
      </c>
      <c r="H63" s="450" t="s">
        <v>21</v>
      </c>
      <c r="I63" s="450" t="s">
        <v>133</v>
      </c>
      <c r="J63" s="451" t="s">
        <v>21</v>
      </c>
      <c r="K63" s="451" t="s">
        <v>133</v>
      </c>
      <c r="L63" s="451" t="s">
        <v>546</v>
      </c>
    </row>
    <row r="64" spans="1:12" ht="19.5" customHeight="1">
      <c r="A64" s="953" t="s">
        <v>592</v>
      </c>
      <c r="B64" s="437" t="s">
        <v>593</v>
      </c>
      <c r="C64" s="438">
        <v>1661.6045956043961</v>
      </c>
      <c r="D64" s="438">
        <v>1705.6861999999996</v>
      </c>
      <c r="E64" s="438">
        <v>1372.1148967213119</v>
      </c>
      <c r="F64" s="439">
        <v>867.99199999999951</v>
      </c>
      <c r="G64" s="439">
        <v>698.79889999999978</v>
      </c>
      <c r="H64" s="439">
        <v>1020.3798000000002</v>
      </c>
      <c r="I64" s="439">
        <v>1053.1840000000002</v>
      </c>
      <c r="J64" s="439">
        <v>958.15279999999996</v>
      </c>
      <c r="K64" s="439">
        <v>962.75200000000007</v>
      </c>
      <c r="L64" s="440">
        <f t="shared" ref="L64:L74" si="3">IFERROR(K64/J64-1,"")</f>
        <v>4.8000694669996236E-3</v>
      </c>
    </row>
    <row r="65" spans="1:12" ht="19.5" customHeight="1">
      <c r="A65" s="953"/>
      <c r="B65" s="437" t="s">
        <v>594</v>
      </c>
      <c r="C65" s="438">
        <v>1277.4667000000009</v>
      </c>
      <c r="D65" s="438">
        <v>779.82029999999975</v>
      </c>
      <c r="E65" s="438">
        <v>395.71114207650271</v>
      </c>
      <c r="F65" s="439">
        <v>119.6602</v>
      </c>
      <c r="G65" s="439">
        <v>121.73120000000002</v>
      </c>
      <c r="H65" s="439">
        <v>182.13299999999995</v>
      </c>
      <c r="I65" s="439">
        <v>199.7830967741935</v>
      </c>
      <c r="J65" s="439">
        <v>157.84799999999998</v>
      </c>
      <c r="K65" s="439">
        <v>175.12709677419355</v>
      </c>
      <c r="L65" s="440">
        <f t="shared" si="3"/>
        <v>0.10946668170767815</v>
      </c>
    </row>
    <row r="66" spans="1:12" ht="19.5" customHeight="1">
      <c r="A66" s="953"/>
      <c r="B66" s="437" t="s">
        <v>595</v>
      </c>
      <c r="C66" s="438">
        <v>1874.3996461538463</v>
      </c>
      <c r="D66" s="438">
        <v>1545.7029000000002</v>
      </c>
      <c r="E66" s="438">
        <v>1070.3511961748636</v>
      </c>
      <c r="F66" s="439">
        <v>646.2741000000002</v>
      </c>
      <c r="G66" s="439">
        <v>732.10570000000018</v>
      </c>
      <c r="H66" s="439">
        <v>1106.0513354838706</v>
      </c>
      <c r="I66" s="439">
        <v>1009.9891139784942</v>
      </c>
      <c r="J66" s="439">
        <v>1028.0553354838707</v>
      </c>
      <c r="K66" s="439">
        <v>897.52711397849453</v>
      </c>
      <c r="L66" s="440">
        <f t="shared" si="3"/>
        <v>-0.12696614374744819</v>
      </c>
    </row>
    <row r="67" spans="1:12" ht="25.5" customHeight="1">
      <c r="A67" s="953"/>
      <c r="B67" s="437" t="s">
        <v>596</v>
      </c>
      <c r="C67" s="438">
        <v>301.52224725274726</v>
      </c>
      <c r="D67" s="438">
        <v>515.2225000000002</v>
      </c>
      <c r="E67" s="438">
        <v>554.66176284153005</v>
      </c>
      <c r="F67" s="439">
        <v>274.70230000000004</v>
      </c>
      <c r="G67" s="439">
        <v>171.79809999999998</v>
      </c>
      <c r="H67" s="439">
        <v>396.4717999999998</v>
      </c>
      <c r="I67" s="439">
        <v>564.10872258064501</v>
      </c>
      <c r="J67" s="439">
        <v>346.11099999999976</v>
      </c>
      <c r="K67" s="439">
        <v>408.4813225806451</v>
      </c>
      <c r="L67" s="440">
        <f t="shared" si="3"/>
        <v>0.18020323705587327</v>
      </c>
    </row>
    <row r="68" spans="1:12" ht="19.5" customHeight="1">
      <c r="A68" s="953"/>
      <c r="B68" s="437" t="s">
        <v>597</v>
      </c>
      <c r="C68" s="438">
        <v>58.996400000000008</v>
      </c>
      <c r="D68" s="438">
        <v>77.861799999999988</v>
      </c>
      <c r="E68" s="438">
        <v>48.182473770491789</v>
      </c>
      <c r="F68" s="439">
        <v>38.194499999999998</v>
      </c>
      <c r="G68" s="439">
        <v>28.942299999999999</v>
      </c>
      <c r="H68" s="439">
        <v>47.364300000000007</v>
      </c>
      <c r="I68" s="439">
        <v>47.685461290322593</v>
      </c>
      <c r="J68" s="439">
        <v>40.422400000000003</v>
      </c>
      <c r="K68" s="439">
        <v>43.780661290322584</v>
      </c>
      <c r="L68" s="440">
        <f t="shared" si="3"/>
        <v>8.3079215739851664E-2</v>
      </c>
    </row>
    <row r="69" spans="1:12" ht="19.5" customHeight="1">
      <c r="A69" s="953"/>
      <c r="B69" s="437" t="s">
        <v>225</v>
      </c>
      <c r="C69" s="438">
        <f>C70-SUM(C64:C68)</f>
        <v>4.1374999999961801</v>
      </c>
      <c r="D69" s="438">
        <f t="shared" ref="D69:H69" si="4">D70-SUM(D64:D68)</f>
        <v>6.2572000000018306</v>
      </c>
      <c r="E69" s="438">
        <f t="shared" si="4"/>
        <v>6.1597000000024309</v>
      </c>
      <c r="F69" s="439">
        <f t="shared" si="4"/>
        <v>5.7120999999983724</v>
      </c>
      <c r="G69" s="439">
        <f t="shared" si="4"/>
        <v>6.9991000000004533</v>
      </c>
      <c r="H69" s="439">
        <f t="shared" si="4"/>
        <v>17.648600000004535</v>
      </c>
      <c r="I69" s="439">
        <f t="shared" ref="I69:K69" si="5">I70-SUM(I64:I68)</f>
        <v>11.699344815671793</v>
      </c>
      <c r="J69" s="439">
        <f t="shared" si="5"/>
        <v>16.525500000004286</v>
      </c>
      <c r="K69" s="439">
        <f t="shared" si="5"/>
        <v>11.699344815671793</v>
      </c>
      <c r="L69" s="440">
        <f t="shared" si="3"/>
        <v>-0.29204291454607978</v>
      </c>
    </row>
    <row r="70" spans="1:12" ht="19.5" customHeight="1">
      <c r="A70" s="953"/>
      <c r="B70" s="441" t="s">
        <v>598</v>
      </c>
      <c r="C70" s="442">
        <v>5178.1270890109872</v>
      </c>
      <c r="D70" s="442">
        <v>4630.5509000000011</v>
      </c>
      <c r="E70" s="442">
        <v>3447.1811715847025</v>
      </c>
      <c r="F70" s="442">
        <v>1952.535199999998</v>
      </c>
      <c r="G70" s="443">
        <v>1760.3753000000004</v>
      </c>
      <c r="H70" s="443">
        <v>2770.0488354838753</v>
      </c>
      <c r="I70" s="443">
        <v>2886.449739439327</v>
      </c>
      <c r="J70" s="443">
        <v>2547.1150354838751</v>
      </c>
      <c r="K70" s="443">
        <v>2499.3675394393276</v>
      </c>
      <c r="L70" s="444">
        <f t="shared" si="3"/>
        <v>-1.8745716380837441E-2</v>
      </c>
    </row>
    <row r="71" spans="1:12" ht="19.5" customHeight="1">
      <c r="A71" s="281" t="s">
        <v>599</v>
      </c>
      <c r="B71" s="441" t="s">
        <v>600</v>
      </c>
      <c r="C71" s="443">
        <v>6279.3132175824221</v>
      </c>
      <c r="D71" s="443">
        <v>6144.953400000004</v>
      </c>
      <c r="E71" s="443">
        <v>4937.3776595628415</v>
      </c>
      <c r="F71" s="443">
        <v>3228.807200000002</v>
      </c>
      <c r="G71" s="443">
        <v>2707.2842000000005</v>
      </c>
      <c r="H71" s="443">
        <v>4223.3277000000026</v>
      </c>
      <c r="I71" s="443">
        <v>4099.5418738863282</v>
      </c>
      <c r="J71" s="443">
        <v>3847.6082000000019</v>
      </c>
      <c r="K71" s="443">
        <v>3366.7339738863297</v>
      </c>
      <c r="L71" s="444">
        <f t="shared" si="3"/>
        <v>-0.12498003983713102</v>
      </c>
    </row>
    <row r="72" spans="1:12" ht="19.5" customHeight="1">
      <c r="A72" s="469" t="s">
        <v>601</v>
      </c>
      <c r="B72" s="469"/>
      <c r="C72" s="470">
        <v>11457.440306593409</v>
      </c>
      <c r="D72" s="470">
        <v>10775.504300000004</v>
      </c>
      <c r="E72" s="470">
        <v>8384.558831147544</v>
      </c>
      <c r="F72" s="470">
        <v>5181.3423999999995</v>
      </c>
      <c r="G72" s="470">
        <v>4467.6595000000007</v>
      </c>
      <c r="H72" s="470">
        <v>6993.3765354838779</v>
      </c>
      <c r="I72" s="470">
        <v>6985.9916133256556</v>
      </c>
      <c r="J72" s="470">
        <v>6394.723235483877</v>
      </c>
      <c r="K72" s="470">
        <v>5866.1015133256569</v>
      </c>
      <c r="L72" s="471">
        <f t="shared" si="3"/>
        <v>-8.2665301169710492E-2</v>
      </c>
    </row>
    <row r="73" spans="1:12" ht="19.5" customHeight="1">
      <c r="A73" s="957" t="s">
        <v>557</v>
      </c>
      <c r="B73" s="472" t="s">
        <v>558</v>
      </c>
      <c r="C73" s="473">
        <v>0.99991930421915154</v>
      </c>
      <c r="D73" s="473">
        <v>0.99773221845016502</v>
      </c>
      <c r="E73" s="473">
        <v>0.99814785297061337</v>
      </c>
      <c r="F73" s="473">
        <v>1</v>
      </c>
      <c r="G73" s="473">
        <v>1</v>
      </c>
      <c r="H73" s="473">
        <v>0.98935866436290565</v>
      </c>
      <c r="I73" s="473">
        <v>0.98023552526099278</v>
      </c>
      <c r="J73" s="473">
        <v>0.98943719672893171</v>
      </c>
      <c r="K73" s="473">
        <v>0.98555387205375433</v>
      </c>
      <c r="L73" s="473">
        <f t="shared" si="3"/>
        <v>-3.9247813686564825E-3</v>
      </c>
    </row>
    <row r="74" spans="1:12" ht="27" customHeight="1">
      <c r="A74" s="954"/>
      <c r="B74" s="454" t="s">
        <v>602</v>
      </c>
      <c r="C74" s="455">
        <v>0.45194449636635958</v>
      </c>
      <c r="D74" s="455">
        <v>0.42972939094831963</v>
      </c>
      <c r="E74" s="455">
        <v>0.41113447242791995</v>
      </c>
      <c r="F74" s="455">
        <v>0.37683963908658075</v>
      </c>
      <c r="G74" s="455">
        <v>0.39402629049953342</v>
      </c>
      <c r="H74" s="455">
        <v>0.39609605194698888</v>
      </c>
      <c r="I74" s="455">
        <v>0.41317681142552121</v>
      </c>
      <c r="J74" s="455">
        <v>0.39831513291304149</v>
      </c>
      <c r="K74" s="455">
        <v>0.42606960240317532</v>
      </c>
      <c r="L74" s="455">
        <f t="shared" si="3"/>
        <v>6.9679676208016517E-2</v>
      </c>
    </row>
    <row r="75" spans="1:12" ht="19.5" customHeight="1">
      <c r="A75" s="456"/>
      <c r="B75" s="457"/>
      <c r="C75" s="458"/>
      <c r="D75" s="458"/>
      <c r="E75" s="458"/>
      <c r="F75" s="459"/>
      <c r="G75" s="459"/>
      <c r="H75" s="459"/>
      <c r="I75" s="459"/>
      <c r="J75" s="285"/>
      <c r="K75" s="285"/>
      <c r="L75" s="285"/>
    </row>
    <row r="76" spans="1:12" ht="19.5" customHeight="1"/>
    <row r="77" spans="1:12" ht="19.5" customHeight="1"/>
    <row r="78" spans="1:12" ht="19.5" customHeight="1">
      <c r="A78" s="493" t="s">
        <v>574</v>
      </c>
      <c r="B78" s="494" t="s">
        <v>576</v>
      </c>
      <c r="C78" s="495"/>
      <c r="D78" s="495"/>
      <c r="E78" s="495"/>
      <c r="F78" s="495"/>
      <c r="G78" s="495"/>
      <c r="H78" s="495"/>
      <c r="I78" s="495"/>
      <c r="J78" s="951" t="s">
        <v>539</v>
      </c>
      <c r="K78" s="951"/>
      <c r="L78" s="951"/>
    </row>
    <row r="79" spans="1:12" ht="27" customHeight="1">
      <c r="A79" s="449" t="s">
        <v>540</v>
      </c>
      <c r="B79" s="449" t="s">
        <v>264</v>
      </c>
      <c r="C79" s="450" t="s">
        <v>541</v>
      </c>
      <c r="D79" s="450" t="s">
        <v>542</v>
      </c>
      <c r="E79" s="450" t="s">
        <v>543</v>
      </c>
      <c r="F79" s="450" t="s">
        <v>544</v>
      </c>
      <c r="G79" s="450" t="s">
        <v>545</v>
      </c>
      <c r="H79" s="450" t="s">
        <v>21</v>
      </c>
      <c r="I79" s="450" t="s">
        <v>133</v>
      </c>
      <c r="J79" s="451" t="s">
        <v>21</v>
      </c>
      <c r="K79" s="451" t="s">
        <v>133</v>
      </c>
      <c r="L79" s="451" t="s">
        <v>546</v>
      </c>
    </row>
    <row r="80" spans="1:12" ht="19.5" customHeight="1">
      <c r="A80" s="953" t="s">
        <v>592</v>
      </c>
      <c r="B80" s="437" t="s">
        <v>593</v>
      </c>
      <c r="C80" s="438">
        <v>1036.1432000000002</v>
      </c>
      <c r="D80" s="438">
        <v>1007.1203</v>
      </c>
      <c r="E80" s="438">
        <v>891.24</v>
      </c>
      <c r="F80" s="439">
        <v>717.31999999999994</v>
      </c>
      <c r="G80" s="439">
        <v>712.07999999999981</v>
      </c>
      <c r="H80" s="439">
        <v>1298.3836000000003</v>
      </c>
      <c r="I80" s="439">
        <v>3304.1097011494257</v>
      </c>
      <c r="J80" s="439">
        <v>486.91</v>
      </c>
      <c r="K80" s="439">
        <v>428.21000000000004</v>
      </c>
      <c r="L80" s="440">
        <f t="shared" ref="L80:L90" si="6">IFERROR(K80/J80-1,"")</f>
        <v>-0.12055616027602634</v>
      </c>
    </row>
    <row r="81" spans="1:12" ht="19.5" customHeight="1">
      <c r="A81" s="953"/>
      <c r="B81" s="437" t="s">
        <v>594</v>
      </c>
      <c r="C81" s="438">
        <v>0.97</v>
      </c>
      <c r="D81" s="438">
        <v>0</v>
      </c>
      <c r="E81" s="438">
        <v>0</v>
      </c>
      <c r="F81" s="439">
        <v>0</v>
      </c>
      <c r="G81" s="439">
        <v>0</v>
      </c>
      <c r="H81" s="439">
        <v>0</v>
      </c>
      <c r="I81" s="439">
        <v>0</v>
      </c>
      <c r="J81" s="439">
        <v>0</v>
      </c>
      <c r="K81" s="439">
        <v>0</v>
      </c>
      <c r="L81" s="440" t="str">
        <f t="shared" si="6"/>
        <v/>
      </c>
    </row>
    <row r="82" spans="1:12" ht="19.5" customHeight="1">
      <c r="A82" s="953"/>
      <c r="B82" s="437" t="s">
        <v>595</v>
      </c>
      <c r="C82" s="438">
        <v>386.33</v>
      </c>
      <c r="D82" s="438">
        <v>335.27</v>
      </c>
      <c r="E82" s="438">
        <v>279.27</v>
      </c>
      <c r="F82" s="439">
        <v>270.45</v>
      </c>
      <c r="G82" s="439">
        <v>268.70139999999998</v>
      </c>
      <c r="H82" s="439">
        <v>391.36199999999997</v>
      </c>
      <c r="I82" s="439">
        <v>799.09368390804582</v>
      </c>
      <c r="J82" s="439">
        <v>281.92999999999995</v>
      </c>
      <c r="K82" s="439">
        <v>287.02999999999997</v>
      </c>
      <c r="L82" s="440">
        <f t="shared" si="6"/>
        <v>1.8089596708402933E-2</v>
      </c>
    </row>
    <row r="83" spans="1:12" ht="29.45" customHeight="1">
      <c r="A83" s="953"/>
      <c r="B83" s="437" t="s">
        <v>596</v>
      </c>
      <c r="C83" s="438">
        <v>0.5</v>
      </c>
      <c r="D83" s="438">
        <v>0</v>
      </c>
      <c r="E83" s="438">
        <v>0</v>
      </c>
      <c r="F83" s="439">
        <v>0</v>
      </c>
      <c r="G83" s="439">
        <v>0</v>
      </c>
      <c r="H83" s="439">
        <v>251.12130000000002</v>
      </c>
      <c r="I83" s="439">
        <v>853.30103218390786</v>
      </c>
      <c r="J83" s="439">
        <v>0</v>
      </c>
      <c r="K83" s="439">
        <v>0</v>
      </c>
      <c r="L83" s="440" t="str">
        <f t="shared" si="6"/>
        <v/>
      </c>
    </row>
    <row r="84" spans="1:12" ht="19.5" customHeight="1">
      <c r="A84" s="953"/>
      <c r="B84" s="437" t="s">
        <v>597</v>
      </c>
      <c r="C84" s="438">
        <v>0</v>
      </c>
      <c r="D84" s="438">
        <v>0</v>
      </c>
      <c r="E84" s="438">
        <v>0</v>
      </c>
      <c r="F84" s="439">
        <v>0</v>
      </c>
      <c r="G84" s="439">
        <v>0</v>
      </c>
      <c r="H84" s="439">
        <v>9.484</v>
      </c>
      <c r="I84" s="439">
        <v>0</v>
      </c>
      <c r="J84" s="439">
        <v>0</v>
      </c>
      <c r="K84" s="439">
        <v>0</v>
      </c>
      <c r="L84" s="440" t="str">
        <f t="shared" si="6"/>
        <v/>
      </c>
    </row>
    <row r="85" spans="1:12" ht="19.5" customHeight="1">
      <c r="A85" s="953"/>
      <c r="B85" s="437" t="s">
        <v>225</v>
      </c>
      <c r="C85" s="438">
        <f>C86-SUM(C80:C84)</f>
        <v>399.1099999999999</v>
      </c>
      <c r="D85" s="438">
        <f t="shared" ref="D85:H85" si="7">D86-SUM(D80:D84)</f>
        <v>389.71999999999935</v>
      </c>
      <c r="E85" s="438">
        <f t="shared" si="7"/>
        <v>316.4699999999998</v>
      </c>
      <c r="F85" s="439">
        <f t="shared" si="7"/>
        <v>0</v>
      </c>
      <c r="G85" s="439">
        <f t="shared" si="7"/>
        <v>0</v>
      </c>
      <c r="H85" s="439">
        <f t="shared" si="7"/>
        <v>63.689399999998841</v>
      </c>
      <c r="I85" s="439">
        <f t="shared" ref="I85:K85" si="8">I86-SUM(I80:I84)</f>
        <v>200.63301442343072</v>
      </c>
      <c r="J85" s="439">
        <f t="shared" si="8"/>
        <v>0</v>
      </c>
      <c r="K85" s="439">
        <f t="shared" si="8"/>
        <v>0</v>
      </c>
      <c r="L85" s="440" t="str">
        <f t="shared" si="6"/>
        <v/>
      </c>
    </row>
    <row r="86" spans="1:12" ht="19.5" customHeight="1">
      <c r="A86" s="953"/>
      <c r="B86" s="441" t="s">
        <v>598</v>
      </c>
      <c r="C86" s="442">
        <v>1823.0532000000001</v>
      </c>
      <c r="D86" s="442">
        <v>1732.1102999999994</v>
      </c>
      <c r="E86" s="442">
        <v>1486.9799999999998</v>
      </c>
      <c r="F86" s="442">
        <v>987.76999999999987</v>
      </c>
      <c r="G86" s="443">
        <v>980.78139999999985</v>
      </c>
      <c r="H86" s="443">
        <v>2014.040299999999</v>
      </c>
      <c r="I86" s="443">
        <v>5157.1374316648107</v>
      </c>
      <c r="J86" s="443">
        <v>768.8399999999998</v>
      </c>
      <c r="K86" s="443">
        <v>715.2399999999999</v>
      </c>
      <c r="L86" s="444">
        <f t="shared" si="6"/>
        <v>-6.9715415431038874E-2</v>
      </c>
    </row>
    <row r="87" spans="1:12" ht="19.5" customHeight="1">
      <c r="A87" s="281" t="s">
        <v>599</v>
      </c>
      <c r="B87" s="441" t="s">
        <v>600</v>
      </c>
      <c r="C87" s="443">
        <v>4170.829200000001</v>
      </c>
      <c r="D87" s="443">
        <v>3469.5800000000004</v>
      </c>
      <c r="E87" s="443">
        <v>3083.89</v>
      </c>
      <c r="F87" s="443">
        <v>1952.59</v>
      </c>
      <c r="G87" s="443">
        <v>1875.5499999999997</v>
      </c>
      <c r="H87" s="443">
        <v>2891.1704000000009</v>
      </c>
      <c r="I87" s="443">
        <v>8069.2817390804639</v>
      </c>
      <c r="J87" s="443">
        <v>867.3</v>
      </c>
      <c r="K87" s="443">
        <v>1048.2</v>
      </c>
      <c r="L87" s="444">
        <f t="shared" si="6"/>
        <v>0.20857834659287455</v>
      </c>
    </row>
    <row r="88" spans="1:12" ht="19.5" customHeight="1">
      <c r="A88" s="469" t="s">
        <v>601</v>
      </c>
      <c r="B88" s="469"/>
      <c r="C88" s="470">
        <v>5993.8824000000013</v>
      </c>
      <c r="D88" s="470">
        <v>5201.6903000000002</v>
      </c>
      <c r="E88" s="470">
        <v>4570.87</v>
      </c>
      <c r="F88" s="470">
        <v>2940.3599999999997</v>
      </c>
      <c r="G88" s="470">
        <v>2856.3313999999996</v>
      </c>
      <c r="H88" s="470">
        <v>4905.2106999999996</v>
      </c>
      <c r="I88" s="470">
        <v>13226.419170745274</v>
      </c>
      <c r="J88" s="470">
        <v>1636.1399999999999</v>
      </c>
      <c r="K88" s="470">
        <v>1763.44</v>
      </c>
      <c r="L88" s="471">
        <f t="shared" si="6"/>
        <v>7.7805077805077838E-2</v>
      </c>
    </row>
    <row r="89" spans="1:12" ht="19.5" customHeight="1">
      <c r="A89" s="957" t="s">
        <v>557</v>
      </c>
      <c r="B89" s="472" t="s">
        <v>558</v>
      </c>
      <c r="C89" s="473">
        <v>0.95020448831315119</v>
      </c>
      <c r="D89" s="473">
        <v>0.99550811434349717</v>
      </c>
      <c r="E89" s="473">
        <v>1</v>
      </c>
      <c r="F89" s="473">
        <v>0.97073052690602324</v>
      </c>
      <c r="G89" s="473">
        <v>0.84416201792634282</v>
      </c>
      <c r="H89" s="473">
        <v>0.87210247060657498</v>
      </c>
      <c r="I89" s="473">
        <v>0.9442766972100316</v>
      </c>
      <c r="J89" s="473">
        <v>0.7085363643926248</v>
      </c>
      <c r="K89" s="473">
        <v>0.71809169847607068</v>
      </c>
      <c r="L89" s="473">
        <f t="shared" si="6"/>
        <v>1.3486017886515933E-2</v>
      </c>
    </row>
    <row r="90" spans="1:12" ht="27" customHeight="1">
      <c r="A90" s="954"/>
      <c r="B90" s="454" t="s">
        <v>602</v>
      </c>
      <c r="C90" s="455">
        <v>0.30415231369904749</v>
      </c>
      <c r="D90" s="455">
        <v>0.33298989368898013</v>
      </c>
      <c r="E90" s="455">
        <v>0.32531662462507133</v>
      </c>
      <c r="F90" s="455">
        <v>0.33593505557142661</v>
      </c>
      <c r="G90" s="455">
        <v>0.34337101080077753</v>
      </c>
      <c r="H90" s="455">
        <v>0.41059200576236188</v>
      </c>
      <c r="I90" s="455">
        <v>0.38991183971180765</v>
      </c>
      <c r="J90" s="455">
        <v>0.4699108878213355</v>
      </c>
      <c r="K90" s="455">
        <v>0.40559361248468895</v>
      </c>
      <c r="L90" s="455">
        <f t="shared" si="6"/>
        <v>-0.13687121750858555</v>
      </c>
    </row>
    <row r="91" spans="1:12" ht="19.5" customHeight="1">
      <c r="A91" s="456"/>
      <c r="B91" s="457"/>
      <c r="C91" s="458"/>
      <c r="D91" s="458"/>
      <c r="E91" s="458"/>
      <c r="F91" s="459"/>
      <c r="G91" s="459"/>
      <c r="H91" s="459"/>
      <c r="I91" s="459"/>
      <c r="J91" s="285"/>
      <c r="K91" s="285"/>
      <c r="L91" s="285"/>
    </row>
    <row r="92" spans="1:12" ht="19.5" customHeight="1">
      <c r="A92" s="866"/>
    </row>
    <row r="93" spans="1:12" ht="19.5" customHeight="1">
      <c r="A93" s="866"/>
    </row>
    <row r="94" spans="1:12" ht="19.5" customHeight="1">
      <c r="A94" s="493" t="s">
        <v>574</v>
      </c>
      <c r="B94" s="494" t="s">
        <v>577</v>
      </c>
      <c r="C94" s="495"/>
      <c r="D94" s="495"/>
      <c r="E94" s="495"/>
      <c r="F94" s="495"/>
      <c r="G94" s="495"/>
      <c r="H94" s="495"/>
      <c r="I94" s="495"/>
      <c r="J94" s="951" t="s">
        <v>539</v>
      </c>
      <c r="K94" s="951"/>
      <c r="L94" s="951"/>
    </row>
    <row r="95" spans="1:12" ht="27" customHeight="1">
      <c r="A95" s="449" t="s">
        <v>540</v>
      </c>
      <c r="B95" s="449" t="s">
        <v>264</v>
      </c>
      <c r="C95" s="450" t="s">
        <v>541</v>
      </c>
      <c r="D95" s="450" t="s">
        <v>542</v>
      </c>
      <c r="E95" s="450" t="s">
        <v>543</v>
      </c>
      <c r="F95" s="450" t="s">
        <v>544</v>
      </c>
      <c r="G95" s="450" t="s">
        <v>545</v>
      </c>
      <c r="H95" s="450" t="s">
        <v>21</v>
      </c>
      <c r="I95" s="450" t="s">
        <v>133</v>
      </c>
      <c r="J95" s="451" t="s">
        <v>21</v>
      </c>
      <c r="K95" s="451" t="s">
        <v>133</v>
      </c>
      <c r="L95" s="451" t="s">
        <v>546</v>
      </c>
    </row>
    <row r="96" spans="1:12" ht="19.5" customHeight="1">
      <c r="A96" s="953" t="s">
        <v>592</v>
      </c>
      <c r="B96" s="437" t="s">
        <v>593</v>
      </c>
      <c r="C96" s="439">
        <v>0</v>
      </c>
      <c r="D96" s="439">
        <v>0</v>
      </c>
      <c r="E96" s="439">
        <v>0</v>
      </c>
      <c r="F96" s="439">
        <v>0</v>
      </c>
      <c r="G96" s="439">
        <v>33.649999999999991</v>
      </c>
      <c r="H96" s="439">
        <v>32.958800000000004</v>
      </c>
      <c r="I96" s="439">
        <v>46.682966820276498</v>
      </c>
      <c r="J96" s="439">
        <v>23.748800000000003</v>
      </c>
      <c r="K96" s="439">
        <v>30.517966820276499</v>
      </c>
      <c r="L96" s="440">
        <f t="shared" ref="L96:L106" si="9">IFERROR(K96/J96-1,"")</f>
        <v>0.28503195194184539</v>
      </c>
    </row>
    <row r="97" spans="1:12" ht="19.5" customHeight="1">
      <c r="A97" s="953"/>
      <c r="B97" s="437" t="s">
        <v>594</v>
      </c>
      <c r="C97" s="439">
        <v>0</v>
      </c>
      <c r="D97" s="439">
        <v>0</v>
      </c>
      <c r="E97" s="439">
        <v>0</v>
      </c>
      <c r="F97" s="439">
        <v>0</v>
      </c>
      <c r="G97" s="439">
        <v>0</v>
      </c>
      <c r="H97" s="439">
        <v>0</v>
      </c>
      <c r="I97" s="439">
        <v>0</v>
      </c>
      <c r="J97" s="439">
        <v>0</v>
      </c>
      <c r="K97" s="439">
        <v>0</v>
      </c>
      <c r="L97" s="440" t="str">
        <f t="shared" si="9"/>
        <v/>
      </c>
    </row>
    <row r="98" spans="1:12" ht="19.5" customHeight="1">
      <c r="A98" s="953"/>
      <c r="B98" s="437" t="s">
        <v>595</v>
      </c>
      <c r="C98" s="439">
        <v>17.25</v>
      </c>
      <c r="D98" s="439">
        <v>18.29</v>
      </c>
      <c r="E98" s="439">
        <v>4.4799999999999986</v>
      </c>
      <c r="F98" s="439">
        <v>0.25</v>
      </c>
      <c r="G98" s="439">
        <v>19.671800000000001</v>
      </c>
      <c r="H98" s="439">
        <v>19.146500000000003</v>
      </c>
      <c r="I98" s="439">
        <v>74.490833333333327</v>
      </c>
      <c r="J98" s="439">
        <v>12.8765</v>
      </c>
      <c r="K98" s="439">
        <v>72.590499999999992</v>
      </c>
      <c r="L98" s="440">
        <f t="shared" si="9"/>
        <v>4.6374402982176823</v>
      </c>
    </row>
    <row r="99" spans="1:12" ht="27" customHeight="1">
      <c r="A99" s="953"/>
      <c r="B99" s="437" t="s">
        <v>596</v>
      </c>
      <c r="C99" s="439">
        <v>0</v>
      </c>
      <c r="D99" s="439">
        <v>0</v>
      </c>
      <c r="E99" s="439">
        <v>0</v>
      </c>
      <c r="F99" s="439">
        <v>0</v>
      </c>
      <c r="G99" s="439">
        <v>1.9</v>
      </c>
      <c r="H99" s="439">
        <v>37.200000000000003</v>
      </c>
      <c r="I99" s="439">
        <v>0</v>
      </c>
      <c r="J99" s="439">
        <v>0</v>
      </c>
      <c r="K99" s="439">
        <v>0</v>
      </c>
      <c r="L99" s="440" t="str">
        <f t="shared" si="9"/>
        <v/>
      </c>
    </row>
    <row r="100" spans="1:12" ht="19.5" customHeight="1">
      <c r="A100" s="953"/>
      <c r="B100" s="437" t="s">
        <v>597</v>
      </c>
      <c r="C100" s="439">
        <v>3.9011999999999998</v>
      </c>
      <c r="D100" s="439">
        <v>2.4761000000000002</v>
      </c>
      <c r="E100" s="439">
        <v>0</v>
      </c>
      <c r="F100" s="439">
        <v>0</v>
      </c>
      <c r="G100" s="439">
        <v>0</v>
      </c>
      <c r="H100" s="439">
        <v>0</v>
      </c>
      <c r="I100" s="439">
        <v>0</v>
      </c>
      <c r="J100" s="439">
        <v>0</v>
      </c>
      <c r="K100" s="439">
        <v>0</v>
      </c>
      <c r="L100" s="440" t="str">
        <f t="shared" si="9"/>
        <v/>
      </c>
    </row>
    <row r="101" spans="1:12" ht="19.5" customHeight="1">
      <c r="A101" s="953"/>
      <c r="B101" s="437" t="s">
        <v>225</v>
      </c>
      <c r="C101" s="439">
        <f t="shared" ref="C101:F101" si="10">C102-SUM(C96:C100)</f>
        <v>0</v>
      </c>
      <c r="D101" s="439">
        <f t="shared" si="10"/>
        <v>0</v>
      </c>
      <c r="E101" s="439">
        <f t="shared" si="10"/>
        <v>0</v>
      </c>
      <c r="F101" s="439">
        <f t="shared" si="10"/>
        <v>0</v>
      </c>
      <c r="G101" s="439">
        <f t="shared" ref="G101:H101" si="11">G102-SUM(G96:G100)</f>
        <v>0</v>
      </c>
      <c r="H101" s="439">
        <f t="shared" si="11"/>
        <v>0</v>
      </c>
      <c r="I101" s="439">
        <f t="shared" ref="I101:K101" si="12">I102-SUM(I96:I100)</f>
        <v>0</v>
      </c>
      <c r="J101" s="439">
        <f t="shared" si="12"/>
        <v>0</v>
      </c>
      <c r="K101" s="439">
        <f t="shared" si="12"/>
        <v>0</v>
      </c>
      <c r="L101" s="440" t="str">
        <f t="shared" si="9"/>
        <v/>
      </c>
    </row>
    <row r="102" spans="1:12" ht="19.5" customHeight="1">
      <c r="A102" s="953"/>
      <c r="B102" s="441" t="s">
        <v>598</v>
      </c>
      <c r="C102" s="443">
        <v>21.151200000000003</v>
      </c>
      <c r="D102" s="443">
        <v>20.766100000000002</v>
      </c>
      <c r="E102" s="443">
        <v>4.4799999999999986</v>
      </c>
      <c r="F102" s="443">
        <v>0.25</v>
      </c>
      <c r="G102" s="443">
        <v>55.221800000000002</v>
      </c>
      <c r="H102" s="443">
        <v>89.305299999999988</v>
      </c>
      <c r="I102" s="443">
        <v>121.17380015360982</v>
      </c>
      <c r="J102" s="443">
        <v>36.625300000000003</v>
      </c>
      <c r="K102" s="443">
        <v>103.10846682027648</v>
      </c>
      <c r="L102" s="444">
        <f t="shared" si="9"/>
        <v>1.8152251809616979</v>
      </c>
    </row>
    <row r="103" spans="1:12" ht="19.5" customHeight="1">
      <c r="A103" s="281" t="s">
        <v>599</v>
      </c>
      <c r="B103" s="441" t="s">
        <v>600</v>
      </c>
      <c r="C103" s="443">
        <v>71.489999999999995</v>
      </c>
      <c r="D103" s="443">
        <v>85.94</v>
      </c>
      <c r="E103" s="443">
        <v>33.17</v>
      </c>
      <c r="F103" s="443">
        <v>2.17</v>
      </c>
      <c r="G103" s="443">
        <v>241.09750000000003</v>
      </c>
      <c r="H103" s="443">
        <v>326.93579999999997</v>
      </c>
      <c r="I103" s="443">
        <v>255.5844388632872</v>
      </c>
      <c r="J103" s="443">
        <v>294.71580000000006</v>
      </c>
      <c r="K103" s="443">
        <v>183.75410552995388</v>
      </c>
      <c r="L103" s="444">
        <f t="shared" si="9"/>
        <v>-0.3765040573666093</v>
      </c>
    </row>
    <row r="104" spans="1:12" ht="19.5" customHeight="1">
      <c r="A104" s="469" t="s">
        <v>601</v>
      </c>
      <c r="B104" s="469"/>
      <c r="C104" s="470">
        <v>92.641199999999998</v>
      </c>
      <c r="D104" s="470">
        <v>106.70609999999999</v>
      </c>
      <c r="E104" s="470">
        <v>37.65</v>
      </c>
      <c r="F104" s="470">
        <v>2.42</v>
      </c>
      <c r="G104" s="470">
        <v>296.3193</v>
      </c>
      <c r="H104" s="470">
        <v>416.24109999999996</v>
      </c>
      <c r="I104" s="470">
        <v>376.75823901689705</v>
      </c>
      <c r="J104" s="470">
        <v>331.34110000000004</v>
      </c>
      <c r="K104" s="470">
        <v>286.86257235023038</v>
      </c>
      <c r="L104" s="471">
        <f t="shared" si="9"/>
        <v>-0.13423788250165658</v>
      </c>
    </row>
    <row r="105" spans="1:12" ht="19.5" customHeight="1">
      <c r="A105" s="957" t="s">
        <v>557</v>
      </c>
      <c r="B105" s="472" t="s">
        <v>558</v>
      </c>
      <c r="C105" s="473">
        <v>8.6987527697765438E-2</v>
      </c>
      <c r="D105" s="473">
        <v>3.122880010046861E-2</v>
      </c>
      <c r="E105" s="473">
        <v>3.0028862223773465E-2</v>
      </c>
      <c r="F105" s="473">
        <v>0.1549391115520411</v>
      </c>
      <c r="G105" s="473">
        <v>0.15615478233863819</v>
      </c>
      <c r="H105" s="473">
        <v>0.1566735182140952</v>
      </c>
      <c r="I105" s="473">
        <v>0.15380123816436711</v>
      </c>
      <c r="J105" s="473">
        <v>0.16719312845606452</v>
      </c>
      <c r="K105" s="473">
        <v>0.16524449548563863</v>
      </c>
      <c r="L105" s="473">
        <f t="shared" si="9"/>
        <v>-1.1654982405200687E-2</v>
      </c>
    </row>
    <row r="106" spans="1:12" ht="27" customHeight="1">
      <c r="A106" s="954"/>
      <c r="B106" s="454" t="s">
        <v>602</v>
      </c>
      <c r="C106" s="455">
        <v>0.22831310475252914</v>
      </c>
      <c r="D106" s="455">
        <v>0.1946102425259662</v>
      </c>
      <c r="E106" s="455">
        <v>0.11899070385126159</v>
      </c>
      <c r="F106" s="455">
        <v>0.10330578512396695</v>
      </c>
      <c r="G106" s="455">
        <v>0.18635910654486562</v>
      </c>
      <c r="H106" s="455">
        <v>0.21455185468229832</v>
      </c>
      <c r="I106" s="455">
        <v>0.32162216404290855</v>
      </c>
      <c r="J106" s="455">
        <v>0.11053654376109695</v>
      </c>
      <c r="K106" s="455">
        <v>0.35943506319252899</v>
      </c>
      <c r="L106" s="455">
        <f t="shared" si="9"/>
        <v>2.2517306129037049</v>
      </c>
    </row>
    <row r="107" spans="1:12" ht="19.5" customHeight="1">
      <c r="A107" s="456"/>
      <c r="B107" s="457"/>
      <c r="C107" s="458"/>
      <c r="D107" s="458"/>
      <c r="E107" s="458"/>
      <c r="F107" s="459"/>
      <c r="G107" s="459"/>
      <c r="H107" s="459"/>
      <c r="I107" s="459"/>
      <c r="J107" s="285"/>
      <c r="K107" s="285"/>
      <c r="L107" s="285"/>
    </row>
    <row r="108" spans="1:12" ht="19.5" customHeight="1">
      <c r="A108" s="97"/>
      <c r="B108" s="98"/>
      <c r="C108" s="100"/>
      <c r="D108" s="100"/>
      <c r="E108" s="100"/>
      <c r="F108" s="101"/>
      <c r="G108" s="101"/>
      <c r="H108" s="101"/>
      <c r="I108" s="101"/>
    </row>
    <row r="109" spans="1:12" ht="19.5" customHeight="1">
      <c r="A109" s="97"/>
      <c r="B109" s="98"/>
      <c r="C109" s="100"/>
      <c r="D109" s="100"/>
      <c r="E109" s="100"/>
      <c r="F109" s="101"/>
      <c r="G109" s="101"/>
      <c r="H109" s="101"/>
      <c r="I109" s="101"/>
    </row>
    <row r="110" spans="1:12" ht="19.5" customHeight="1">
      <c r="A110" s="493" t="s">
        <v>574</v>
      </c>
      <c r="B110" s="494" t="s">
        <v>578</v>
      </c>
      <c r="C110" s="495"/>
      <c r="D110" s="495"/>
      <c r="E110" s="495"/>
      <c r="F110" s="495"/>
      <c r="G110" s="495"/>
      <c r="H110" s="495"/>
      <c r="I110" s="495"/>
      <c r="J110" s="951" t="s">
        <v>539</v>
      </c>
      <c r="K110" s="951"/>
      <c r="L110" s="951"/>
    </row>
    <row r="111" spans="1:12" ht="27" customHeight="1">
      <c r="A111" s="449" t="s">
        <v>540</v>
      </c>
      <c r="B111" s="449" t="s">
        <v>264</v>
      </c>
      <c r="C111" s="450" t="s">
        <v>541</v>
      </c>
      <c r="D111" s="450" t="s">
        <v>542</v>
      </c>
      <c r="E111" s="450" t="s">
        <v>543</v>
      </c>
      <c r="F111" s="450" t="s">
        <v>544</v>
      </c>
      <c r="G111" s="450" t="s">
        <v>545</v>
      </c>
      <c r="H111" s="450" t="s">
        <v>21</v>
      </c>
      <c r="I111" s="450" t="s">
        <v>133</v>
      </c>
      <c r="J111" s="451" t="s">
        <v>21</v>
      </c>
      <c r="K111" s="451" t="s">
        <v>133</v>
      </c>
      <c r="L111" s="451" t="s">
        <v>546</v>
      </c>
    </row>
    <row r="112" spans="1:12" ht="19.5" customHeight="1">
      <c r="A112" s="953" t="s">
        <v>592</v>
      </c>
      <c r="B112" s="437" t="s">
        <v>593</v>
      </c>
      <c r="C112" s="438"/>
      <c r="D112" s="438"/>
      <c r="E112" s="438"/>
      <c r="F112" s="439">
        <v>0.21</v>
      </c>
      <c r="G112" s="439">
        <v>3.79</v>
      </c>
      <c r="H112" s="439">
        <v>7.73</v>
      </c>
      <c r="I112" s="439">
        <v>2.4099999999999997</v>
      </c>
      <c r="J112" s="439">
        <v>7.73</v>
      </c>
      <c r="K112" s="439">
        <v>2.4099999999999997</v>
      </c>
      <c r="L112" s="440">
        <f t="shared" ref="L112:L122" si="13">IFERROR(K112/J112-1,"")</f>
        <v>-0.68822768434670123</v>
      </c>
    </row>
    <row r="113" spans="1:12" ht="19.5" customHeight="1">
      <c r="A113" s="953"/>
      <c r="B113" s="437" t="s">
        <v>594</v>
      </c>
      <c r="C113" s="438"/>
      <c r="D113" s="438"/>
      <c r="E113" s="438"/>
      <c r="F113" s="439">
        <v>0</v>
      </c>
      <c r="G113" s="439">
        <v>0</v>
      </c>
      <c r="H113" s="439">
        <v>1.4800000000000002</v>
      </c>
      <c r="I113" s="439">
        <v>5.16</v>
      </c>
      <c r="J113" s="439">
        <v>1.4800000000000002</v>
      </c>
      <c r="K113" s="439">
        <v>5.16</v>
      </c>
      <c r="L113" s="440">
        <f t="shared" si="13"/>
        <v>2.486486486486486</v>
      </c>
    </row>
    <row r="114" spans="1:12" ht="19.5" customHeight="1">
      <c r="A114" s="953"/>
      <c r="B114" s="437" t="s">
        <v>595</v>
      </c>
      <c r="C114" s="438"/>
      <c r="D114" s="438"/>
      <c r="E114" s="438"/>
      <c r="F114" s="439">
        <v>6.13</v>
      </c>
      <c r="G114" s="439">
        <v>12.82</v>
      </c>
      <c r="H114" s="439">
        <v>11.76</v>
      </c>
      <c r="I114" s="439">
        <v>13.75</v>
      </c>
      <c r="J114" s="439">
        <v>11.76</v>
      </c>
      <c r="K114" s="439">
        <v>13.75</v>
      </c>
      <c r="L114" s="440">
        <f t="shared" si="13"/>
        <v>0.16921768707482987</v>
      </c>
    </row>
    <row r="115" spans="1:12" ht="27.95" customHeight="1">
      <c r="A115" s="953"/>
      <c r="B115" s="437" t="s">
        <v>596</v>
      </c>
      <c r="C115" s="438"/>
      <c r="D115" s="438"/>
      <c r="E115" s="438"/>
      <c r="F115" s="439">
        <v>0</v>
      </c>
      <c r="G115" s="439">
        <v>0</v>
      </c>
      <c r="H115" s="439">
        <v>0.18</v>
      </c>
      <c r="I115" s="439">
        <v>7.0000000000000007E-2</v>
      </c>
      <c r="J115" s="439">
        <v>0.18</v>
      </c>
      <c r="K115" s="439">
        <v>7.0000000000000007E-2</v>
      </c>
      <c r="L115" s="440">
        <f t="shared" si="13"/>
        <v>-0.61111111111111105</v>
      </c>
    </row>
    <row r="116" spans="1:12" ht="19.5" customHeight="1">
      <c r="A116" s="953"/>
      <c r="B116" s="437" t="s">
        <v>597</v>
      </c>
      <c r="C116" s="438"/>
      <c r="D116" s="438"/>
      <c r="E116" s="438"/>
      <c r="F116" s="439">
        <v>0</v>
      </c>
      <c r="G116" s="439">
        <v>0</v>
      </c>
      <c r="H116" s="439">
        <v>0</v>
      </c>
      <c r="I116" s="439">
        <v>0</v>
      </c>
      <c r="J116" s="439">
        <v>0</v>
      </c>
      <c r="K116" s="439">
        <v>0</v>
      </c>
      <c r="L116" s="440" t="str">
        <f t="shared" si="13"/>
        <v/>
      </c>
    </row>
    <row r="117" spans="1:12" ht="19.5" customHeight="1">
      <c r="A117" s="953"/>
      <c r="B117" s="437" t="s">
        <v>225</v>
      </c>
      <c r="C117" s="438"/>
      <c r="D117" s="438"/>
      <c r="E117" s="438"/>
      <c r="F117" s="439">
        <f t="shared" ref="F117" si="14">F118-SUM(F112:F116)</f>
        <v>0</v>
      </c>
      <c r="G117" s="439">
        <f t="shared" ref="G117:H117" si="15">G118-SUM(G112:G116)</f>
        <v>0</v>
      </c>
      <c r="H117" s="439">
        <f t="shared" si="15"/>
        <v>0</v>
      </c>
      <c r="I117" s="439">
        <f t="shared" ref="I117:K117" si="16">I118-SUM(I112:I116)</f>
        <v>0</v>
      </c>
      <c r="J117" s="439">
        <f t="shared" si="16"/>
        <v>0</v>
      </c>
      <c r="K117" s="439">
        <f t="shared" si="16"/>
        <v>0</v>
      </c>
      <c r="L117" s="440" t="str">
        <f t="shared" si="13"/>
        <v/>
      </c>
    </row>
    <row r="118" spans="1:12" ht="19.5" customHeight="1">
      <c r="A118" s="953"/>
      <c r="B118" s="441" t="s">
        <v>598</v>
      </c>
      <c r="C118" s="442"/>
      <c r="D118" s="442"/>
      <c r="E118" s="442"/>
      <c r="F118" s="443">
        <v>6.34</v>
      </c>
      <c r="G118" s="443">
        <v>16.61</v>
      </c>
      <c r="H118" s="443">
        <v>21.15</v>
      </c>
      <c r="I118" s="443">
        <v>21.389999999999997</v>
      </c>
      <c r="J118" s="443">
        <v>21.15</v>
      </c>
      <c r="K118" s="443">
        <v>21.389999999999997</v>
      </c>
      <c r="L118" s="444">
        <f t="shared" si="13"/>
        <v>1.134751773049647E-2</v>
      </c>
    </row>
    <row r="119" spans="1:12" ht="19.5" customHeight="1">
      <c r="A119" s="281" t="s">
        <v>599</v>
      </c>
      <c r="B119" s="441" t="s">
        <v>600</v>
      </c>
      <c r="C119" s="443"/>
      <c r="D119" s="443"/>
      <c r="E119" s="443"/>
      <c r="F119" s="443">
        <v>17.47</v>
      </c>
      <c r="G119" s="443">
        <v>39.15</v>
      </c>
      <c r="H119" s="443">
        <v>58.88</v>
      </c>
      <c r="I119" s="443">
        <v>49.79</v>
      </c>
      <c r="J119" s="443">
        <v>58.88</v>
      </c>
      <c r="K119" s="443">
        <v>49.79</v>
      </c>
      <c r="L119" s="444">
        <f t="shared" si="13"/>
        <v>-0.15438179347826098</v>
      </c>
    </row>
    <row r="120" spans="1:12" ht="19.5" customHeight="1">
      <c r="A120" s="469" t="s">
        <v>601</v>
      </c>
      <c r="B120" s="56"/>
      <c r="C120" s="470"/>
      <c r="D120" s="470"/>
      <c r="E120" s="470"/>
      <c r="F120" s="470">
        <v>23.81</v>
      </c>
      <c r="G120" s="470">
        <v>55.76</v>
      </c>
      <c r="H120" s="470">
        <v>80.03</v>
      </c>
      <c r="I120" s="470">
        <v>71.179999999999993</v>
      </c>
      <c r="J120" s="470">
        <v>80.03</v>
      </c>
      <c r="K120" s="470">
        <v>71.179999999999993</v>
      </c>
      <c r="L120" s="471">
        <f t="shared" si="13"/>
        <v>-0.11058353117580921</v>
      </c>
    </row>
    <row r="121" spans="1:12" ht="19.5" customHeight="1">
      <c r="A121" s="957" t="s">
        <v>557</v>
      </c>
      <c r="B121" s="472" t="s">
        <v>558</v>
      </c>
      <c r="C121" s="473"/>
      <c r="D121" s="473"/>
      <c r="E121" s="473"/>
      <c r="F121" s="473">
        <v>1</v>
      </c>
      <c r="G121" s="473">
        <v>1</v>
      </c>
      <c r="H121" s="473">
        <v>0.81325475434766448</v>
      </c>
      <c r="I121" s="473">
        <v>0.41805696269192694</v>
      </c>
      <c r="J121" s="473">
        <v>1</v>
      </c>
      <c r="K121" s="473">
        <v>1</v>
      </c>
      <c r="L121" s="473">
        <f t="shared" si="13"/>
        <v>0</v>
      </c>
    </row>
    <row r="122" spans="1:12" ht="27" customHeight="1">
      <c r="A122" s="954"/>
      <c r="B122" s="454" t="s">
        <v>602</v>
      </c>
      <c r="C122" s="455" t="s">
        <v>1615</v>
      </c>
      <c r="D122" s="455" t="s">
        <v>1615</v>
      </c>
      <c r="E122" s="455" t="s">
        <v>1615</v>
      </c>
      <c r="F122" s="455">
        <v>0.26627467450650988</v>
      </c>
      <c r="G122" s="455">
        <v>0.29788378766140605</v>
      </c>
      <c r="H122" s="455">
        <v>0.26427589653879791</v>
      </c>
      <c r="I122" s="455">
        <v>0.30050576004495644</v>
      </c>
      <c r="J122" s="455">
        <v>0.26427589653879791</v>
      </c>
      <c r="K122" s="455">
        <v>0.30050576004495644</v>
      </c>
      <c r="L122" s="455">
        <f t="shared" si="13"/>
        <v>0.13709106271384708</v>
      </c>
    </row>
    <row r="123" spans="1:12" ht="19.5" customHeight="1">
      <c r="A123" s="456"/>
      <c r="B123" s="457"/>
      <c r="C123" s="458"/>
      <c r="D123" s="458"/>
      <c r="E123" s="458"/>
      <c r="F123" s="459"/>
      <c r="G123" s="459"/>
      <c r="H123" s="459"/>
      <c r="I123" s="459"/>
      <c r="J123" s="285"/>
      <c r="K123" s="285"/>
      <c r="L123" s="285"/>
    </row>
    <row r="124" spans="1:12" ht="19.5" customHeight="1">
      <c r="A124" s="97"/>
      <c r="B124" s="98"/>
      <c r="C124" s="100"/>
      <c r="D124" s="100"/>
      <c r="E124" s="100"/>
      <c r="F124" s="101"/>
      <c r="G124" s="101"/>
      <c r="H124" s="101"/>
      <c r="I124" s="101"/>
    </row>
    <row r="125" spans="1:12" ht="19.5" customHeight="1">
      <c r="A125" s="97"/>
      <c r="B125" s="98"/>
      <c r="C125" s="100"/>
      <c r="D125" s="100"/>
      <c r="E125" s="100"/>
      <c r="F125" s="101"/>
      <c r="G125" s="101"/>
      <c r="H125" s="101"/>
      <c r="I125" s="101"/>
    </row>
    <row r="126" spans="1:12" ht="19.5" customHeight="1">
      <c r="A126" s="493" t="s">
        <v>574</v>
      </c>
      <c r="B126" s="494" t="s">
        <v>579</v>
      </c>
      <c r="C126" s="495"/>
      <c r="D126" s="495"/>
      <c r="E126" s="495"/>
      <c r="F126" s="495"/>
      <c r="G126" s="495"/>
      <c r="H126" s="495"/>
      <c r="I126" s="495"/>
      <c r="J126" s="951" t="s">
        <v>539</v>
      </c>
      <c r="K126" s="951"/>
      <c r="L126" s="951"/>
    </row>
    <row r="127" spans="1:12" ht="27" customHeight="1">
      <c r="A127" s="449" t="s">
        <v>540</v>
      </c>
      <c r="B127" s="449" t="s">
        <v>264</v>
      </c>
      <c r="C127" s="450" t="s">
        <v>541</v>
      </c>
      <c r="D127" s="450" t="s">
        <v>542</v>
      </c>
      <c r="E127" s="450" t="s">
        <v>543</v>
      </c>
      <c r="F127" s="450" t="s">
        <v>544</v>
      </c>
      <c r="G127" s="450" t="s">
        <v>545</v>
      </c>
      <c r="H127" s="450" t="s">
        <v>21</v>
      </c>
      <c r="I127" s="450" t="s">
        <v>133</v>
      </c>
      <c r="J127" s="451" t="s">
        <v>21</v>
      </c>
      <c r="K127" s="451" t="s">
        <v>133</v>
      </c>
      <c r="L127" s="451" t="s">
        <v>546</v>
      </c>
    </row>
    <row r="128" spans="1:12" ht="19.5" customHeight="1">
      <c r="A128" s="953" t="s">
        <v>592</v>
      </c>
      <c r="B128" s="437" t="s">
        <v>593</v>
      </c>
      <c r="C128" s="438"/>
      <c r="D128" s="438"/>
      <c r="E128" s="438"/>
      <c r="F128" s="439"/>
      <c r="G128" s="439">
        <v>126.48520000000001</v>
      </c>
      <c r="H128" s="439">
        <v>130.16102258064515</v>
      </c>
      <c r="I128" s="439">
        <v>135.54070476190475</v>
      </c>
      <c r="J128" s="439">
        <v>130.16102258064515</v>
      </c>
      <c r="K128" s="439">
        <v>135.54070476190475</v>
      </c>
      <c r="L128" s="440">
        <f t="shared" ref="L128:L138" si="17">IFERROR(K128/J128-1,"")</f>
        <v>4.1330976621103632E-2</v>
      </c>
    </row>
    <row r="129" spans="1:12" ht="19.5" customHeight="1">
      <c r="A129" s="953"/>
      <c r="B129" s="437" t="s">
        <v>594</v>
      </c>
      <c r="C129" s="438"/>
      <c r="D129" s="438"/>
      <c r="E129" s="438"/>
      <c r="F129" s="439"/>
      <c r="G129" s="439">
        <v>0</v>
      </c>
      <c r="H129" s="439">
        <v>0</v>
      </c>
      <c r="I129" s="439">
        <v>0</v>
      </c>
      <c r="J129" s="439">
        <v>0</v>
      </c>
      <c r="K129" s="439">
        <v>0</v>
      </c>
      <c r="L129" s="440" t="str">
        <f>IFERROR(K129/J129-1,"")</f>
        <v/>
      </c>
    </row>
    <row r="130" spans="1:12" ht="19.5" customHeight="1">
      <c r="A130" s="953"/>
      <c r="B130" s="437" t="s">
        <v>595</v>
      </c>
      <c r="C130" s="438"/>
      <c r="D130" s="438"/>
      <c r="E130" s="438"/>
      <c r="F130" s="439"/>
      <c r="G130" s="439">
        <v>0</v>
      </c>
      <c r="H130" s="439">
        <v>13.649800000000001</v>
      </c>
      <c r="I130" s="439">
        <v>27.299300000000002</v>
      </c>
      <c r="J130" s="439">
        <v>13.649800000000001</v>
      </c>
      <c r="K130" s="439">
        <v>27.299300000000002</v>
      </c>
      <c r="L130" s="440">
        <f t="shared" si="17"/>
        <v>0.99997802165599503</v>
      </c>
    </row>
    <row r="131" spans="1:12" ht="26.45" customHeight="1">
      <c r="A131" s="953"/>
      <c r="B131" s="437" t="s">
        <v>596</v>
      </c>
      <c r="C131" s="438"/>
      <c r="D131" s="438"/>
      <c r="E131" s="438"/>
      <c r="F131" s="439"/>
      <c r="G131" s="439">
        <v>0</v>
      </c>
      <c r="H131" s="439">
        <v>0</v>
      </c>
      <c r="I131" s="439">
        <v>0</v>
      </c>
      <c r="J131" s="439">
        <v>0</v>
      </c>
      <c r="K131" s="439">
        <v>0</v>
      </c>
      <c r="L131" s="440" t="str">
        <f t="shared" si="17"/>
        <v/>
      </c>
    </row>
    <row r="132" spans="1:12" ht="19.5" customHeight="1">
      <c r="A132" s="953"/>
      <c r="B132" s="437" t="s">
        <v>597</v>
      </c>
      <c r="C132" s="438"/>
      <c r="D132" s="438"/>
      <c r="E132" s="438"/>
      <c r="F132" s="439"/>
      <c r="G132" s="439">
        <v>0</v>
      </c>
      <c r="H132" s="439">
        <v>0</v>
      </c>
      <c r="I132" s="439">
        <v>0</v>
      </c>
      <c r="J132" s="439">
        <v>0</v>
      </c>
      <c r="K132" s="439">
        <v>0</v>
      </c>
      <c r="L132" s="440" t="str">
        <f t="shared" si="17"/>
        <v/>
      </c>
    </row>
    <row r="133" spans="1:12" ht="19.5" customHeight="1">
      <c r="A133" s="953"/>
      <c r="B133" s="437" t="s">
        <v>225</v>
      </c>
      <c r="C133" s="438"/>
      <c r="D133" s="438"/>
      <c r="E133" s="438"/>
      <c r="F133" s="439"/>
      <c r="G133" s="439">
        <f t="shared" ref="G133:H133" si="18">G134-SUM(G128:G132)</f>
        <v>0</v>
      </c>
      <c r="H133" s="439">
        <f t="shared" si="18"/>
        <v>0</v>
      </c>
      <c r="I133" s="439">
        <f t="shared" ref="I133:K133" si="19">I134-SUM(I128:I132)</f>
        <v>0</v>
      </c>
      <c r="J133" s="439">
        <f t="shared" si="19"/>
        <v>0</v>
      </c>
      <c r="K133" s="439">
        <f t="shared" si="19"/>
        <v>0</v>
      </c>
      <c r="L133" s="440" t="str">
        <f t="shared" si="17"/>
        <v/>
      </c>
    </row>
    <row r="134" spans="1:12" ht="19.5" customHeight="1">
      <c r="A134" s="953"/>
      <c r="B134" s="441" t="s">
        <v>598</v>
      </c>
      <c r="C134" s="442"/>
      <c r="D134" s="442"/>
      <c r="E134" s="442"/>
      <c r="F134" s="442"/>
      <c r="G134" s="443">
        <v>126.48520000000001</v>
      </c>
      <c r="H134" s="443">
        <v>143.81082258064515</v>
      </c>
      <c r="I134" s="443">
        <v>162.84000476190474</v>
      </c>
      <c r="J134" s="443">
        <v>143.81082258064515</v>
      </c>
      <c r="K134" s="443">
        <v>162.84000476190474</v>
      </c>
      <c r="L134" s="444">
        <f t="shared" si="17"/>
        <v>0.132320932735007</v>
      </c>
    </row>
    <row r="135" spans="1:12" ht="19.5" customHeight="1">
      <c r="A135" s="281" t="s">
        <v>599</v>
      </c>
      <c r="B135" s="441" t="s">
        <v>600</v>
      </c>
      <c r="C135" s="443"/>
      <c r="D135" s="443"/>
      <c r="E135" s="443"/>
      <c r="F135" s="443"/>
      <c r="G135" s="443">
        <v>174.9418</v>
      </c>
      <c r="H135" s="443">
        <v>277.78484193548388</v>
      </c>
      <c r="I135" s="443">
        <v>366.93685238095247</v>
      </c>
      <c r="J135" s="443">
        <v>277.78484193548388</v>
      </c>
      <c r="K135" s="443">
        <v>366.93685238095247</v>
      </c>
      <c r="L135" s="444">
        <f t="shared" si="17"/>
        <v>0.32093907581240289</v>
      </c>
    </row>
    <row r="136" spans="1:12" ht="19.5" customHeight="1">
      <c r="A136" s="469" t="s">
        <v>601</v>
      </c>
      <c r="B136" s="469"/>
      <c r="C136" s="470"/>
      <c r="D136" s="470"/>
      <c r="E136" s="470"/>
      <c r="F136" s="470"/>
      <c r="G136" s="470">
        <v>301.42700000000002</v>
      </c>
      <c r="H136" s="470">
        <v>421.59566451612903</v>
      </c>
      <c r="I136" s="470">
        <v>529.77685714285724</v>
      </c>
      <c r="J136" s="470">
        <v>421.59566451612903</v>
      </c>
      <c r="K136" s="470">
        <v>529.77685714285724</v>
      </c>
      <c r="L136" s="471">
        <f t="shared" si="17"/>
        <v>0.25659939542046573</v>
      </c>
    </row>
    <row r="137" spans="1:12" ht="19.5" customHeight="1">
      <c r="A137" s="957" t="s">
        <v>557</v>
      </c>
      <c r="B137" s="472" t="s">
        <v>558</v>
      </c>
      <c r="C137" s="473"/>
      <c r="D137" s="473"/>
      <c r="E137" s="473"/>
      <c r="F137" s="473"/>
      <c r="G137" s="473">
        <v>0.25611917017522068</v>
      </c>
      <c r="H137" s="473">
        <v>0.43651069805761811</v>
      </c>
      <c r="I137" s="473">
        <v>0.46629726101797753</v>
      </c>
      <c r="J137" s="473">
        <v>0.43651069805761811</v>
      </c>
      <c r="K137" s="473">
        <v>0.46629726101797753</v>
      </c>
      <c r="L137" s="473">
        <f t="shared" si="17"/>
        <v>6.8237876168679046E-2</v>
      </c>
    </row>
    <row r="138" spans="1:12" ht="27" customHeight="1">
      <c r="A138" s="954"/>
      <c r="B138" s="454" t="s">
        <v>602</v>
      </c>
      <c r="C138" s="455"/>
      <c r="D138" s="455"/>
      <c r="E138" s="455"/>
      <c r="F138" s="455"/>
      <c r="G138" s="455">
        <v>0.41962133451880557</v>
      </c>
      <c r="H138" s="455">
        <v>0.34111077196607026</v>
      </c>
      <c r="I138" s="455">
        <v>0.30737470421059565</v>
      </c>
      <c r="J138" s="455">
        <v>0.34111077196607026</v>
      </c>
      <c r="K138" s="455">
        <v>0.30737470421059565</v>
      </c>
      <c r="L138" s="455">
        <f t="shared" si="17"/>
        <v>-9.8900622695170304E-2</v>
      </c>
    </row>
    <row r="139" spans="1:12" ht="6.6" customHeight="1">
      <c r="A139" s="456"/>
      <c r="B139" s="457"/>
      <c r="C139" s="458"/>
      <c r="D139" s="458"/>
      <c r="E139" s="458"/>
      <c r="F139" s="459"/>
      <c r="G139" s="459"/>
      <c r="H139" s="459"/>
      <c r="I139" s="459"/>
      <c r="J139" s="285"/>
      <c r="K139" s="285"/>
      <c r="L139" s="285"/>
    </row>
  </sheetData>
  <mergeCells count="22">
    <mergeCell ref="A128:A134"/>
    <mergeCell ref="A137:A138"/>
    <mergeCell ref="A33:A37"/>
    <mergeCell ref="A64:A70"/>
    <mergeCell ref="A73:A74"/>
    <mergeCell ref="A80:A86"/>
    <mergeCell ref="A89:A90"/>
    <mergeCell ref="A92:A93"/>
    <mergeCell ref="J110:L110"/>
    <mergeCell ref="J126:L126"/>
    <mergeCell ref="A96:A102"/>
    <mergeCell ref="A105:A106"/>
    <mergeCell ref="A112:A118"/>
    <mergeCell ref="A121:A122"/>
    <mergeCell ref="J94:L94"/>
    <mergeCell ref="J62:L62"/>
    <mergeCell ref="J78:L78"/>
    <mergeCell ref="J8:L8"/>
    <mergeCell ref="A10:A16"/>
    <mergeCell ref="A19:A20"/>
    <mergeCell ref="J26:L26"/>
    <mergeCell ref="A28:A32"/>
  </mergeCells>
  <hyperlinks>
    <hyperlink ref="A1" location="Introduction!A1" display="&lt; Home" xr:uid="{57270643-DE5F-4464-96C9-10AEB8294D2A}"/>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75" max="11" man="1"/>
  </rowBreaks>
  <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7FEE-4073-4672-BA49-7D5A5E11E66B}">
  <sheetPr codeName="Sheet17">
    <tabColor rgb="FFBFDBDD"/>
    <pageSetUpPr fitToPage="1"/>
  </sheetPr>
  <dimension ref="A1:H48"/>
  <sheetViews>
    <sheetView workbookViewId="0"/>
  </sheetViews>
  <sheetFormatPr defaultRowHeight="14.25"/>
  <cols>
    <col min="1" max="1" width="54.625" customWidth="1"/>
    <col min="2" max="2" width="11" customWidth="1"/>
    <col min="3" max="3" width="12" style="24" customWidth="1"/>
    <col min="4" max="8" width="12" customWidth="1"/>
  </cols>
  <sheetData>
    <row r="1" spans="1:8">
      <c r="A1" s="102" t="s">
        <v>13</v>
      </c>
      <c r="B1" s="169"/>
    </row>
    <row r="4" spans="1:8" ht="19.5" customHeight="1" thickBot="1">
      <c r="A4" s="474" t="s">
        <v>415</v>
      </c>
    </row>
    <row r="5" spans="1:8" ht="20.25" thickTop="1">
      <c r="A5" s="44"/>
      <c r="B5" s="44"/>
    </row>
    <row r="6" spans="1:8" ht="15">
      <c r="A6" s="46" t="s">
        <v>416</v>
      </c>
      <c r="B6" s="46"/>
    </row>
    <row r="7" spans="1:8" ht="15">
      <c r="A7" s="46"/>
      <c r="B7" s="46"/>
    </row>
    <row r="8" spans="1:8" s="4" customFormat="1" ht="19.5" customHeight="1">
      <c r="A8" s="179" t="s">
        <v>416</v>
      </c>
      <c r="B8" s="180"/>
      <c r="C8" s="181" t="s">
        <v>17</v>
      </c>
      <c r="D8" s="181" t="s">
        <v>18</v>
      </c>
      <c r="E8" s="181" t="s">
        <v>19</v>
      </c>
      <c r="F8" s="181" t="s">
        <v>20</v>
      </c>
      <c r="G8" s="181" t="s">
        <v>21</v>
      </c>
      <c r="H8" s="182" t="s">
        <v>133</v>
      </c>
    </row>
    <row r="9" spans="1:8" s="4" customFormat="1" ht="19.5" customHeight="1">
      <c r="A9" s="183" t="s">
        <v>417</v>
      </c>
      <c r="B9" s="183"/>
      <c r="C9" s="545">
        <v>96</v>
      </c>
      <c r="D9" s="545">
        <v>175</v>
      </c>
      <c r="E9" s="545">
        <v>94</v>
      </c>
      <c r="F9" s="545">
        <v>90</v>
      </c>
      <c r="G9" s="545">
        <v>59</v>
      </c>
      <c r="H9" s="545"/>
    </row>
    <row r="10" spans="1:8" s="4" customFormat="1" ht="19.5" customHeight="1">
      <c r="A10" s="173" t="s">
        <v>418</v>
      </c>
      <c r="B10" s="173"/>
      <c r="C10" s="539">
        <v>38</v>
      </c>
      <c r="D10" s="539">
        <v>37</v>
      </c>
      <c r="E10" s="539">
        <v>44</v>
      </c>
      <c r="F10" s="539">
        <v>38</v>
      </c>
      <c r="G10" s="539">
        <v>59.8</v>
      </c>
      <c r="H10" s="539"/>
    </row>
    <row r="11" spans="1:8" s="4" customFormat="1" ht="19.5" customHeight="1">
      <c r="A11" s="123" t="s">
        <v>419</v>
      </c>
      <c r="B11" s="123"/>
      <c r="C11" s="546">
        <v>66</v>
      </c>
      <c r="D11" s="546">
        <v>51</v>
      </c>
      <c r="E11" s="546">
        <v>66</v>
      </c>
      <c r="F11" s="546">
        <v>75</v>
      </c>
      <c r="G11" s="546">
        <v>54</v>
      </c>
      <c r="H11" s="546"/>
    </row>
    <row r="12" spans="1:8" s="4" customFormat="1" ht="19.5" customHeight="1">
      <c r="A12" s="179" t="s">
        <v>420</v>
      </c>
      <c r="B12" s="180"/>
      <c r="C12" s="181"/>
      <c r="D12" s="181"/>
      <c r="E12" s="181"/>
      <c r="F12" s="181"/>
      <c r="G12" s="181"/>
      <c r="H12" s="182"/>
    </row>
    <row r="13" spans="1:8" s="4" customFormat="1" ht="19.5" customHeight="1">
      <c r="A13" s="122" t="s">
        <v>421</v>
      </c>
      <c r="B13" s="122"/>
      <c r="C13" s="547"/>
      <c r="D13" s="547"/>
      <c r="E13" s="547"/>
      <c r="F13" s="547"/>
      <c r="G13" s="547">
        <v>68</v>
      </c>
      <c r="H13" s="547"/>
    </row>
    <row r="14" spans="1:8" s="4" customFormat="1" ht="19.5" customHeight="1">
      <c r="A14" s="173" t="s">
        <v>422</v>
      </c>
      <c r="B14" s="173"/>
      <c r="C14" s="439"/>
      <c r="D14" s="439"/>
      <c r="E14" s="439"/>
      <c r="F14" s="439"/>
      <c r="G14" s="439">
        <v>39</v>
      </c>
      <c r="H14" s="439"/>
    </row>
    <row r="15" spans="1:8" s="4" customFormat="1" ht="19.5" customHeight="1">
      <c r="A15" s="173" t="s">
        <v>423</v>
      </c>
      <c r="B15" s="173"/>
      <c r="C15" s="439"/>
      <c r="D15" s="439"/>
      <c r="E15" s="439"/>
      <c r="F15" s="439"/>
      <c r="G15" s="439">
        <v>258</v>
      </c>
      <c r="H15" s="439"/>
    </row>
    <row r="16" spans="1:8" s="4" customFormat="1" ht="19.5" customHeight="1">
      <c r="A16" s="173" t="s">
        <v>1111</v>
      </c>
      <c r="B16" s="173"/>
      <c r="C16" s="439"/>
      <c r="D16" s="439"/>
      <c r="E16" s="439"/>
      <c r="F16" s="439"/>
      <c r="G16" s="439">
        <v>35</v>
      </c>
      <c r="H16" s="439"/>
    </row>
    <row r="17" spans="1:8" s="4" customFormat="1" ht="19.5" customHeight="1">
      <c r="A17" s="173" t="s">
        <v>424</v>
      </c>
      <c r="B17" s="173"/>
      <c r="C17" s="439">
        <v>1163</v>
      </c>
      <c r="D17" s="439">
        <v>1150</v>
      </c>
      <c r="E17" s="439">
        <v>1357</v>
      </c>
      <c r="F17" s="439">
        <v>1415</v>
      </c>
      <c r="G17" s="439">
        <v>1308</v>
      </c>
      <c r="H17" s="439"/>
    </row>
    <row r="18" spans="1:8" s="4" customFormat="1" ht="19.5" customHeight="1">
      <c r="A18" s="173" t="s">
        <v>425</v>
      </c>
      <c r="B18" s="173"/>
      <c r="C18" s="439">
        <v>41</v>
      </c>
      <c r="D18" s="439">
        <v>36</v>
      </c>
      <c r="E18" s="439">
        <v>43</v>
      </c>
      <c r="F18" s="549">
        <v>0.55000000000000004</v>
      </c>
      <c r="G18" s="439">
        <v>46</v>
      </c>
      <c r="H18" s="548"/>
    </row>
    <row r="19" spans="1:8" s="4" customFormat="1" ht="19.5" customHeight="1">
      <c r="A19" s="173" t="s">
        <v>426</v>
      </c>
      <c r="B19" s="173"/>
      <c r="C19" s="439">
        <v>68</v>
      </c>
      <c r="D19" s="439">
        <v>70</v>
      </c>
      <c r="E19" s="439">
        <v>31</v>
      </c>
      <c r="F19" s="439">
        <v>11</v>
      </c>
      <c r="G19" s="439">
        <v>9</v>
      </c>
      <c r="H19" s="439"/>
    </row>
    <row r="20" spans="1:8" s="4" customFormat="1" ht="28.5" customHeight="1">
      <c r="A20" s="173" t="s">
        <v>427</v>
      </c>
      <c r="B20" s="173"/>
      <c r="C20" s="439">
        <v>38</v>
      </c>
      <c r="D20" s="439">
        <v>53</v>
      </c>
      <c r="E20" s="439">
        <v>27</v>
      </c>
      <c r="F20" s="439">
        <v>2</v>
      </c>
      <c r="G20" s="439">
        <v>19</v>
      </c>
      <c r="H20" s="439"/>
    </row>
    <row r="21" spans="1:8" s="4" customFormat="1" ht="19.5" customHeight="1">
      <c r="A21" s="174" t="s">
        <v>428</v>
      </c>
      <c r="B21" s="174"/>
      <c r="C21" s="186"/>
      <c r="D21" s="186"/>
      <c r="E21" s="186"/>
      <c r="F21" s="186"/>
      <c r="G21" s="186">
        <v>15</v>
      </c>
      <c r="H21" s="186"/>
    </row>
    <row r="22" spans="1:8">
      <c r="A22" s="6"/>
      <c r="B22" s="6"/>
    </row>
    <row r="23" spans="1:8">
      <c r="A23" s="866" t="s">
        <v>429</v>
      </c>
      <c r="B23" s="866"/>
      <c r="C23" s="866"/>
      <c r="D23" s="866"/>
      <c r="E23" s="866"/>
      <c r="F23" s="866"/>
      <c r="G23" s="866"/>
      <c r="H23" s="866"/>
    </row>
    <row r="24" spans="1:8">
      <c r="A24" s="1"/>
      <c r="B24" s="1"/>
    </row>
    <row r="25" spans="1:8">
      <c r="A25" s="56" t="s">
        <v>210</v>
      </c>
      <c r="B25" s="56"/>
    </row>
    <row r="26" spans="1:8" ht="26.25" customHeight="1">
      <c r="A26" s="866" t="s">
        <v>430</v>
      </c>
      <c r="B26" s="866"/>
      <c r="C26" s="866"/>
      <c r="D26" s="866"/>
      <c r="E26" s="866"/>
      <c r="F26" s="866"/>
      <c r="G26" s="866"/>
      <c r="H26" s="866"/>
    </row>
    <row r="27" spans="1:8" ht="26.25" customHeight="1">
      <c r="A27" s="19"/>
      <c r="B27" s="19"/>
      <c r="C27" s="19"/>
      <c r="D27" s="19"/>
      <c r="E27" s="19"/>
      <c r="F27" s="19"/>
      <c r="G27" s="19"/>
      <c r="H27" s="19"/>
    </row>
    <row r="28" spans="1:8" ht="26.25" customHeight="1">
      <c r="A28" s="46" t="s">
        <v>431</v>
      </c>
      <c r="B28" s="46"/>
      <c r="C28" s="19"/>
      <c r="D28" s="19"/>
      <c r="E28" s="19"/>
      <c r="F28" s="19"/>
      <c r="G28" s="19"/>
      <c r="H28" s="19"/>
    </row>
    <row r="29" spans="1:8">
      <c r="A29" s="161"/>
      <c r="B29" s="161"/>
      <c r="C29" s="162"/>
      <c r="D29" s="157"/>
      <c r="E29" s="157"/>
      <c r="F29" s="157"/>
    </row>
    <row r="30" spans="1:8" s="4" customFormat="1" ht="22.5" customHeight="1">
      <c r="A30" s="279" t="s">
        <v>431</v>
      </c>
      <c r="B30" s="280" t="s">
        <v>432</v>
      </c>
      <c r="C30" s="958" t="s">
        <v>433</v>
      </c>
      <c r="D30" s="958"/>
      <c r="E30" s="958"/>
      <c r="F30" s="958"/>
      <c r="G30" s="958"/>
      <c r="H30" s="959"/>
    </row>
    <row r="31" spans="1:8" s="4" customFormat="1" ht="26.45" customHeight="1">
      <c r="A31" s="281" t="s">
        <v>434</v>
      </c>
      <c r="B31" s="282"/>
      <c r="C31" s="953" t="s">
        <v>435</v>
      </c>
      <c r="D31" s="953"/>
      <c r="E31" s="953"/>
      <c r="F31" s="953"/>
      <c r="G31" s="953"/>
      <c r="H31" s="953"/>
    </row>
    <row r="32" spans="1:8" s="4" customFormat="1" ht="19.5" customHeight="1">
      <c r="A32" s="281" t="s">
        <v>436</v>
      </c>
      <c r="B32" s="282"/>
      <c r="C32" s="953" t="s">
        <v>437</v>
      </c>
      <c r="D32" s="953"/>
      <c r="E32" s="953"/>
      <c r="F32" s="953"/>
      <c r="G32" s="953"/>
      <c r="H32" s="281"/>
    </row>
    <row r="33" spans="1:8" s="4" customFormat="1" ht="26.45" customHeight="1">
      <c r="A33" s="281" t="s">
        <v>438</v>
      </c>
      <c r="B33" s="282"/>
      <c r="C33" s="953" t="s">
        <v>439</v>
      </c>
      <c r="D33" s="953"/>
      <c r="E33" s="953"/>
      <c r="F33" s="953"/>
      <c r="G33" s="953"/>
      <c r="H33" s="953"/>
    </row>
    <row r="34" spans="1:8" s="4" customFormat="1" ht="19.5" customHeight="1">
      <c r="A34" s="281" t="s">
        <v>442</v>
      </c>
      <c r="B34" s="282"/>
      <c r="C34" s="953" t="s">
        <v>437</v>
      </c>
      <c r="D34" s="953"/>
      <c r="E34" s="953"/>
      <c r="F34" s="953"/>
      <c r="G34" s="953"/>
      <c r="H34" s="953"/>
    </row>
    <row r="35" spans="1:8" s="4" customFormat="1" ht="19.5" customHeight="1">
      <c r="A35" s="281" t="s">
        <v>2</v>
      </c>
      <c r="B35" s="282"/>
      <c r="C35" s="953" t="s">
        <v>445</v>
      </c>
      <c r="D35" s="953"/>
      <c r="E35" s="953"/>
      <c r="F35" s="953"/>
      <c r="G35" s="953"/>
      <c r="H35" s="953"/>
    </row>
    <row r="36" spans="1:8" s="4" customFormat="1" ht="19.5" customHeight="1">
      <c r="A36" s="281" t="s">
        <v>446</v>
      </c>
      <c r="B36" s="282"/>
      <c r="C36" s="953" t="s">
        <v>447</v>
      </c>
      <c r="D36" s="953"/>
      <c r="E36" s="953"/>
      <c r="F36" s="953"/>
      <c r="G36" s="953"/>
      <c r="H36" s="953"/>
    </row>
    <row r="37" spans="1:8" s="4" customFormat="1" ht="19.5" customHeight="1">
      <c r="A37" s="281" t="s">
        <v>448</v>
      </c>
      <c r="B37" s="282"/>
      <c r="C37" s="953" t="s">
        <v>441</v>
      </c>
      <c r="D37" s="953"/>
      <c r="E37" s="953"/>
      <c r="F37" s="953"/>
      <c r="G37" s="953"/>
      <c r="H37" s="953"/>
    </row>
    <row r="38" spans="1:8" s="4" customFormat="1" ht="19.5" customHeight="1">
      <c r="A38" s="281" t="s">
        <v>443</v>
      </c>
      <c r="B38" s="282"/>
      <c r="C38" s="953" t="s">
        <v>444</v>
      </c>
      <c r="D38" s="953"/>
      <c r="E38" s="953"/>
      <c r="F38" s="953"/>
      <c r="G38" s="953"/>
      <c r="H38" s="953"/>
    </row>
    <row r="39" spans="1:8" s="4" customFormat="1" ht="19.5" customHeight="1">
      <c r="A39" s="281" t="s">
        <v>440</v>
      </c>
      <c r="B39" s="282"/>
      <c r="C39" s="953" t="s">
        <v>441</v>
      </c>
      <c r="D39" s="953"/>
      <c r="E39" s="953"/>
      <c r="F39" s="953"/>
      <c r="G39" s="953"/>
      <c r="H39" s="953"/>
    </row>
    <row r="40" spans="1:8" s="4" customFormat="1" ht="19.5" customHeight="1">
      <c r="A40" s="281" t="s">
        <v>449</v>
      </c>
      <c r="B40" s="282"/>
      <c r="C40" s="953" t="s">
        <v>441</v>
      </c>
      <c r="D40" s="953"/>
      <c r="E40" s="953"/>
      <c r="F40" s="953"/>
      <c r="G40" s="953"/>
      <c r="H40" s="953"/>
    </row>
    <row r="41" spans="1:8" s="4" customFormat="1" ht="26.45" customHeight="1">
      <c r="A41" s="281" t="s">
        <v>451</v>
      </c>
      <c r="B41" s="282"/>
      <c r="C41" s="953" t="s">
        <v>452</v>
      </c>
      <c r="D41" s="953"/>
      <c r="E41" s="953"/>
      <c r="F41" s="953"/>
      <c r="G41" s="953"/>
      <c r="H41" s="953"/>
    </row>
    <row r="42" spans="1:8" s="4" customFormat="1" ht="19.5" customHeight="1">
      <c r="A42" s="281" t="s">
        <v>3</v>
      </c>
      <c r="B42" s="282"/>
      <c r="C42" s="281" t="s">
        <v>453</v>
      </c>
      <c r="D42" s="281"/>
      <c r="E42" s="281"/>
      <c r="F42" s="281"/>
      <c r="G42" s="281"/>
      <c r="H42" s="281"/>
    </row>
    <row r="43" spans="1:8" s="4" customFormat="1" ht="19.5" customHeight="1">
      <c r="A43" s="281" t="s">
        <v>450</v>
      </c>
      <c r="B43" s="282"/>
      <c r="C43" s="953" t="s">
        <v>441</v>
      </c>
      <c r="D43" s="953"/>
      <c r="E43" s="953"/>
      <c r="F43" s="953"/>
      <c r="G43" s="953"/>
      <c r="H43" s="953"/>
    </row>
    <row r="44" spans="1:8" s="4" customFormat="1" ht="19.5" customHeight="1">
      <c r="A44" s="97" t="s">
        <v>225</v>
      </c>
      <c r="B44" s="481"/>
      <c r="C44" s="866"/>
      <c r="D44" s="866"/>
      <c r="E44" s="866"/>
      <c r="F44" s="866"/>
      <c r="G44" s="866"/>
      <c r="H44" s="866"/>
    </row>
    <row r="45" spans="1:8">
      <c r="A45" s="283"/>
      <c r="B45" s="283"/>
      <c r="C45" s="284"/>
      <c r="D45" s="285"/>
      <c r="E45" s="285"/>
      <c r="F45" s="285"/>
      <c r="G45" s="285"/>
      <c r="H45" s="285"/>
    </row>
    <row r="46" spans="1:8" ht="19.5" customHeight="1">
      <c r="A46" s="56" t="s">
        <v>210</v>
      </c>
      <c r="B46" s="56"/>
    </row>
    <row r="47" spans="1:8" ht="55.5" customHeight="1">
      <c r="A47" s="866" t="s">
        <v>454</v>
      </c>
      <c r="B47" s="866"/>
      <c r="C47" s="866"/>
      <c r="D47" s="866"/>
      <c r="E47" s="866"/>
      <c r="F47" s="866"/>
      <c r="G47" s="866"/>
      <c r="H47" s="866"/>
    </row>
    <row r="48" spans="1:8">
      <c r="A48" s="2"/>
      <c r="B48" s="2"/>
    </row>
  </sheetData>
  <mergeCells count="17">
    <mergeCell ref="C36:H36"/>
    <mergeCell ref="C37:H37"/>
    <mergeCell ref="C40:H40"/>
    <mergeCell ref="A23:H23"/>
    <mergeCell ref="A47:H47"/>
    <mergeCell ref="A26:H26"/>
    <mergeCell ref="C30:H30"/>
    <mergeCell ref="C31:H31"/>
    <mergeCell ref="C32:G32"/>
    <mergeCell ref="C33:H33"/>
    <mergeCell ref="C39:H39"/>
    <mergeCell ref="C34:H34"/>
    <mergeCell ref="C43:H43"/>
    <mergeCell ref="C41:H41"/>
    <mergeCell ref="C44:H44"/>
    <mergeCell ref="C38:H38"/>
    <mergeCell ref="C35:H35"/>
  </mergeCells>
  <hyperlinks>
    <hyperlink ref="A1" location="Introduction!A1" display="&lt; Home" xr:uid="{E184F818-6C9A-4DA6-9303-5503A4DBFA9B}"/>
  </hyperlinks>
  <pageMargins left="0.70866141732283472" right="0.70866141732283472" top="0.74803149606299213" bottom="0.74803149606299213" header="0.31496062992125984" footer="0.31496062992125984"/>
  <pageSetup paperSize="9" scale="58" orientation="portrait" r:id="rId1"/>
  <headerFooter>
    <oddFooter>&amp;L&amp;9FY23 Dexus Sustainability Data Pack</oddFooter>
  </headerFooter>
  <drawing r:id="rId2"/>
  <legacy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A2BA-691E-449F-A5BA-ECDF768B4A8B}">
  <sheetPr codeName="Sheet37">
    <tabColor rgb="FFBFDBDD"/>
    <pageSetUpPr fitToPage="1"/>
  </sheetPr>
  <dimension ref="A1:H90"/>
  <sheetViews>
    <sheetView showGridLines="0" zoomScale="93" zoomScaleNormal="93" zoomScaleSheetLayoutView="93" workbookViewId="0"/>
  </sheetViews>
  <sheetFormatPr defaultRowHeight="14.25"/>
  <cols>
    <col min="1" max="1" width="50.875" customWidth="1"/>
    <col min="2" max="2" width="14" customWidth="1"/>
    <col min="3" max="3" width="14" style="24" customWidth="1"/>
    <col min="4" max="8" width="14" customWidth="1"/>
  </cols>
  <sheetData>
    <row r="1" spans="1:8">
      <c r="A1" s="102" t="s">
        <v>13</v>
      </c>
      <c r="B1" s="169"/>
    </row>
    <row r="4" spans="1:8" ht="19.5" customHeight="1" thickBot="1">
      <c r="A4" s="474" t="s">
        <v>415</v>
      </c>
    </row>
    <row r="5" spans="1:8" ht="20.25" thickTop="1">
      <c r="A5" s="44"/>
      <c r="B5" s="44"/>
    </row>
    <row r="6" spans="1:8" ht="15">
      <c r="A6" s="65" t="s">
        <v>416</v>
      </c>
      <c r="B6" s="65"/>
    </row>
    <row r="7" spans="1:8" ht="15">
      <c r="A7" s="65"/>
      <c r="B7" s="65"/>
    </row>
    <row r="8" spans="1:8" s="4" customFormat="1" ht="19.5" customHeight="1">
      <c r="A8" s="179" t="s">
        <v>1199</v>
      </c>
      <c r="B8" s="180"/>
      <c r="C8" s="181" t="s">
        <v>17</v>
      </c>
      <c r="D8" s="181" t="s">
        <v>18</v>
      </c>
      <c r="E8" s="181" t="s">
        <v>19</v>
      </c>
      <c r="F8" s="181" t="s">
        <v>20</v>
      </c>
      <c r="G8" s="181" t="s">
        <v>21</v>
      </c>
      <c r="H8" s="182" t="s">
        <v>133</v>
      </c>
    </row>
    <row r="9" spans="1:8" s="4" customFormat="1" ht="19.5" customHeight="1">
      <c r="A9" s="563" t="s">
        <v>1201</v>
      </c>
      <c r="B9" s="563"/>
      <c r="C9" s="564"/>
      <c r="D9" s="564"/>
      <c r="E9" s="564"/>
      <c r="F9" s="564"/>
      <c r="G9" s="564"/>
      <c r="H9" s="564"/>
    </row>
    <row r="10" spans="1:8" s="4" customFormat="1" ht="19.5" customHeight="1">
      <c r="A10" s="558" t="s">
        <v>1573</v>
      </c>
      <c r="B10" s="558"/>
      <c r="C10" s="721"/>
      <c r="D10" s="721"/>
      <c r="E10" s="721"/>
      <c r="F10" s="721">
        <v>1157000000</v>
      </c>
      <c r="G10" s="721">
        <v>1200000000</v>
      </c>
      <c r="H10" s="721">
        <v>1612897394.8800166</v>
      </c>
    </row>
    <row r="11" spans="1:8" s="4" customFormat="1" ht="19.5" customHeight="1">
      <c r="A11" s="184" t="s">
        <v>1574</v>
      </c>
      <c r="B11" s="184"/>
      <c r="C11" s="722"/>
      <c r="D11" s="722"/>
      <c r="E11" s="722"/>
      <c r="F11" s="722"/>
      <c r="G11" s="722"/>
      <c r="H11" s="722">
        <v>587443097.719998</v>
      </c>
    </row>
    <row r="12" spans="1:8" s="4" customFormat="1" ht="19.5" customHeight="1">
      <c r="A12" s="495" t="s">
        <v>1202</v>
      </c>
      <c r="B12" s="495"/>
      <c r="C12" s="561"/>
      <c r="D12" s="561"/>
      <c r="E12" s="561"/>
      <c r="F12" s="561"/>
      <c r="G12" s="561"/>
      <c r="H12" s="561"/>
    </row>
    <row r="13" spans="1:8" s="4" customFormat="1" ht="19.5" customHeight="1">
      <c r="A13" s="91" t="s">
        <v>1575</v>
      </c>
      <c r="B13" s="558"/>
      <c r="C13" s="566"/>
      <c r="D13" s="566"/>
      <c r="E13" s="566"/>
      <c r="F13" s="566">
        <v>1576</v>
      </c>
      <c r="G13" s="566">
        <v>2500</v>
      </c>
      <c r="H13" s="566">
        <v>3892</v>
      </c>
    </row>
    <row r="14" spans="1:8" s="4" customFormat="1" ht="19.5" customHeight="1">
      <c r="A14" s="173" t="s">
        <v>1576</v>
      </c>
      <c r="B14" s="184"/>
      <c r="C14" s="567">
        <v>96</v>
      </c>
      <c r="D14" s="567">
        <v>175</v>
      </c>
      <c r="E14" s="567">
        <v>94</v>
      </c>
      <c r="F14" s="567">
        <v>90</v>
      </c>
      <c r="G14" s="567">
        <v>59</v>
      </c>
      <c r="H14" s="567">
        <v>48</v>
      </c>
    </row>
    <row r="15" spans="1:8" s="4" customFormat="1" ht="19.5" customHeight="1">
      <c r="A15" s="174" t="s">
        <v>418</v>
      </c>
      <c r="B15" s="560"/>
      <c r="C15" s="569">
        <v>0.38</v>
      </c>
      <c r="D15" s="569">
        <v>0.37</v>
      </c>
      <c r="E15" s="569">
        <v>0.44</v>
      </c>
      <c r="F15" s="569">
        <v>0.38</v>
      </c>
      <c r="G15" s="569">
        <v>0.59799999999999998</v>
      </c>
      <c r="H15" s="569">
        <v>0.34899999999999998</v>
      </c>
    </row>
    <row r="16" spans="1:8" s="4" customFormat="1" ht="19.5" customHeight="1">
      <c r="A16" s="91"/>
      <c r="B16" s="91"/>
      <c r="C16" s="559"/>
      <c r="D16" s="559"/>
      <c r="E16" s="559"/>
      <c r="F16" s="559"/>
      <c r="G16" s="559"/>
      <c r="H16" s="559"/>
    </row>
    <row r="17" spans="1:8" s="4" customFormat="1" ht="19.5" customHeight="1">
      <c r="A17" s="179" t="s">
        <v>420</v>
      </c>
      <c r="B17" s="180"/>
      <c r="C17" s="181" t="s">
        <v>17</v>
      </c>
      <c r="D17" s="181" t="s">
        <v>18</v>
      </c>
      <c r="E17" s="181" t="s">
        <v>19</v>
      </c>
      <c r="F17" s="181" t="s">
        <v>20</v>
      </c>
      <c r="G17" s="181" t="s">
        <v>21</v>
      </c>
      <c r="H17" s="182" t="s">
        <v>133</v>
      </c>
    </row>
    <row r="18" spans="1:8" s="4" customFormat="1" ht="19.5" customHeight="1">
      <c r="A18" s="556" t="s">
        <v>1577</v>
      </c>
      <c r="B18" s="556"/>
      <c r="C18" s="557"/>
      <c r="D18" s="557"/>
      <c r="E18" s="557"/>
      <c r="F18" s="557"/>
      <c r="G18" s="557"/>
      <c r="H18" s="557"/>
    </row>
    <row r="19" spans="1:8" s="4" customFormat="1" ht="19.5" customHeight="1">
      <c r="A19" s="91" t="s">
        <v>1203</v>
      </c>
      <c r="B19" s="91"/>
      <c r="C19" s="813">
        <v>66</v>
      </c>
      <c r="D19" s="813">
        <v>51</v>
      </c>
      <c r="E19" s="813">
        <v>66</v>
      </c>
      <c r="F19" s="813">
        <v>75</v>
      </c>
      <c r="G19" s="813">
        <v>54</v>
      </c>
      <c r="H19" s="571">
        <v>49</v>
      </c>
    </row>
    <row r="20" spans="1:8" s="4" customFormat="1" ht="19.5" customHeight="1">
      <c r="A20" s="801" t="s">
        <v>1578</v>
      </c>
      <c r="B20" s="801"/>
      <c r="C20" s="802"/>
      <c r="D20" s="802"/>
      <c r="E20" s="802"/>
      <c r="F20" s="802"/>
      <c r="G20" s="802"/>
      <c r="H20" s="802"/>
    </row>
    <row r="21" spans="1:8" s="4" customFormat="1" ht="22.5" customHeight="1">
      <c r="A21" s="173" t="s">
        <v>1204</v>
      </c>
      <c r="B21" s="184"/>
      <c r="C21" s="184"/>
      <c r="D21" s="184"/>
      <c r="E21" s="184"/>
      <c r="F21" s="184"/>
      <c r="G21" s="184"/>
      <c r="H21" s="570">
        <v>1179</v>
      </c>
    </row>
    <row r="22" spans="1:8" s="4" customFormat="1" ht="19.5" customHeight="1">
      <c r="A22" s="173" t="s">
        <v>1420</v>
      </c>
      <c r="B22" s="184"/>
      <c r="C22" s="184"/>
      <c r="D22" s="184"/>
      <c r="E22" s="184"/>
      <c r="F22" s="184"/>
      <c r="G22" s="184"/>
      <c r="H22" s="568">
        <v>0.7</v>
      </c>
    </row>
    <row r="23" spans="1:8" s="4" customFormat="1" ht="19.5" customHeight="1">
      <c r="A23" s="495" t="s">
        <v>1579</v>
      </c>
      <c r="B23" s="495"/>
      <c r="C23" s="561"/>
      <c r="D23" s="561"/>
      <c r="E23" s="561"/>
      <c r="F23" s="561"/>
      <c r="G23" s="561"/>
      <c r="H23" s="561"/>
    </row>
    <row r="24" spans="1:8" s="4" customFormat="1" ht="27" customHeight="1">
      <c r="A24" s="173" t="s">
        <v>1205</v>
      </c>
      <c r="B24" s="173"/>
      <c r="C24" s="173"/>
      <c r="D24" s="173"/>
      <c r="E24" s="173"/>
      <c r="F24" s="173"/>
      <c r="G24" s="173">
        <v>785</v>
      </c>
      <c r="H24" s="173">
        <v>847</v>
      </c>
    </row>
    <row r="25" spans="1:8" s="4" customFormat="1" ht="27" customHeight="1">
      <c r="A25" s="173" t="s">
        <v>1287</v>
      </c>
      <c r="B25" s="91"/>
      <c r="C25" s="573"/>
      <c r="D25" s="573"/>
      <c r="E25" s="573"/>
      <c r="F25" s="573"/>
      <c r="G25" s="573"/>
      <c r="H25" s="573">
        <v>0.57999999999999996</v>
      </c>
    </row>
    <row r="26" spans="1:8" s="4" customFormat="1" ht="40.5" customHeight="1">
      <c r="A26" s="173" t="s">
        <v>1206</v>
      </c>
      <c r="B26" s="184"/>
      <c r="C26" s="91"/>
      <c r="D26" s="572"/>
      <c r="E26" s="572"/>
      <c r="F26" s="572">
        <v>24</v>
      </c>
      <c r="G26" s="572">
        <v>24</v>
      </c>
      <c r="H26" s="571">
        <v>23</v>
      </c>
    </row>
    <row r="27" spans="1:8" s="4" customFormat="1" ht="19.5" customHeight="1">
      <c r="A27" s="495" t="s">
        <v>1580</v>
      </c>
      <c r="B27" s="495"/>
      <c r="C27" s="561"/>
      <c r="D27" s="561"/>
      <c r="E27" s="561"/>
      <c r="F27" s="561"/>
      <c r="G27" s="561"/>
      <c r="H27" s="561"/>
    </row>
    <row r="28" spans="1:8" s="4" customFormat="1" ht="27.6" customHeight="1">
      <c r="A28" s="173" t="s">
        <v>1385</v>
      </c>
      <c r="B28" s="173"/>
      <c r="C28" s="439"/>
      <c r="D28" s="439"/>
      <c r="E28" s="439"/>
      <c r="F28" s="439"/>
      <c r="G28" s="439">
        <v>68</v>
      </c>
      <c r="H28" s="439">
        <v>86</v>
      </c>
    </row>
    <row r="29" spans="1:8" s="4" customFormat="1" ht="22.5" customHeight="1">
      <c r="A29" s="173" t="s">
        <v>1386</v>
      </c>
      <c r="B29" s="173"/>
      <c r="C29" s="439"/>
      <c r="D29" s="439"/>
      <c r="E29" s="439"/>
      <c r="F29" s="439"/>
      <c r="G29" s="440">
        <v>0.39</v>
      </c>
      <c r="H29" s="440">
        <v>0.45699431523145934</v>
      </c>
    </row>
    <row r="30" spans="1:8" s="4" customFormat="1" ht="33" customHeight="1">
      <c r="A30" s="173" t="s">
        <v>1207</v>
      </c>
      <c r="B30" s="173"/>
      <c r="C30" s="439"/>
      <c r="D30" s="439"/>
      <c r="E30" s="439"/>
      <c r="F30" s="439"/>
      <c r="G30" s="439">
        <v>123</v>
      </c>
      <c r="H30" s="439">
        <v>127</v>
      </c>
    </row>
    <row r="31" spans="1:8" s="4" customFormat="1" ht="33" customHeight="1">
      <c r="A31" s="173" t="s">
        <v>1208</v>
      </c>
      <c r="B31" s="173"/>
      <c r="C31" s="439"/>
      <c r="D31" s="439"/>
      <c r="E31" s="439"/>
      <c r="F31" s="439"/>
      <c r="G31" s="439">
        <v>103</v>
      </c>
      <c r="H31" s="439">
        <v>106</v>
      </c>
    </row>
    <row r="32" spans="1:8" s="4" customFormat="1" ht="33" customHeight="1">
      <c r="A32" s="173" t="s">
        <v>1209</v>
      </c>
      <c r="B32" s="173"/>
      <c r="C32" s="439"/>
      <c r="D32" s="439"/>
      <c r="E32" s="439"/>
      <c r="F32" s="439"/>
      <c r="G32" s="439">
        <v>101</v>
      </c>
      <c r="H32" s="439">
        <v>104</v>
      </c>
    </row>
    <row r="33" spans="1:8" s="4" customFormat="1" ht="29.1" customHeight="1">
      <c r="A33" s="173" t="s">
        <v>1210</v>
      </c>
      <c r="B33" s="173"/>
      <c r="C33" s="439"/>
      <c r="D33" s="439"/>
      <c r="E33" s="439"/>
      <c r="F33" s="439"/>
      <c r="G33" s="439">
        <v>105</v>
      </c>
      <c r="H33" s="439">
        <v>107</v>
      </c>
    </row>
    <row r="34" spans="1:8" s="4" customFormat="1" ht="34.5" customHeight="1">
      <c r="A34" s="173" t="s">
        <v>1211</v>
      </c>
      <c r="B34" s="173"/>
      <c r="C34" s="439"/>
      <c r="D34" s="439"/>
      <c r="E34" s="439"/>
      <c r="F34" s="439"/>
      <c r="G34" s="439">
        <v>92</v>
      </c>
      <c r="H34" s="439">
        <v>102</v>
      </c>
    </row>
    <row r="35" spans="1:8" s="4" customFormat="1" ht="32.450000000000003" customHeight="1">
      <c r="A35" s="173" t="s">
        <v>1212</v>
      </c>
      <c r="B35" s="173"/>
      <c r="C35" s="439"/>
      <c r="D35" s="439"/>
      <c r="E35" s="439"/>
      <c r="F35" s="439"/>
      <c r="G35" s="439">
        <v>97</v>
      </c>
      <c r="H35" s="439">
        <v>100</v>
      </c>
    </row>
    <row r="36" spans="1:8" s="4" customFormat="1" ht="30.95" customHeight="1">
      <c r="A36" s="173" t="s">
        <v>1213</v>
      </c>
      <c r="B36" s="173"/>
      <c r="C36" s="439"/>
      <c r="D36" s="439"/>
      <c r="E36" s="439"/>
      <c r="F36" s="439"/>
      <c r="G36" s="439"/>
      <c r="H36" s="439">
        <v>35</v>
      </c>
    </row>
    <row r="37" spans="1:8" s="4" customFormat="1" ht="30.95" customHeight="1">
      <c r="A37" s="173" t="s">
        <v>1214</v>
      </c>
      <c r="B37" s="173"/>
      <c r="C37" s="439"/>
      <c r="D37" s="439"/>
      <c r="E37" s="439"/>
      <c r="F37" s="439"/>
      <c r="G37" s="439"/>
      <c r="H37" s="440">
        <v>4.1390728476821195E-2</v>
      </c>
    </row>
    <row r="38" spans="1:8" s="4" customFormat="1" ht="30.95" customHeight="1">
      <c r="A38" s="173" t="s">
        <v>1215</v>
      </c>
      <c r="B38" s="173"/>
      <c r="C38" s="439"/>
      <c r="D38" s="439"/>
      <c r="E38" s="439"/>
      <c r="F38" s="439"/>
      <c r="G38" s="439">
        <v>45</v>
      </c>
      <c r="H38" s="439">
        <v>82</v>
      </c>
    </row>
    <row r="39" spans="1:8" s="4" customFormat="1" ht="26.45" customHeight="1">
      <c r="A39" s="173" t="s">
        <v>1216</v>
      </c>
      <c r="B39" s="173"/>
      <c r="C39" s="439"/>
      <c r="D39" s="439"/>
      <c r="E39" s="439"/>
      <c r="F39" s="439"/>
      <c r="G39" s="439">
        <v>427</v>
      </c>
      <c r="H39" s="439">
        <v>745</v>
      </c>
    </row>
    <row r="40" spans="1:8" s="4" customFormat="1" ht="30.95" customHeight="1">
      <c r="A40" s="173" t="s">
        <v>1217</v>
      </c>
      <c r="B40" s="173"/>
      <c r="C40" s="439"/>
      <c r="D40" s="439"/>
      <c r="E40" s="439"/>
      <c r="F40" s="439"/>
      <c r="G40" s="439">
        <v>35</v>
      </c>
      <c r="H40" s="439">
        <v>36</v>
      </c>
    </row>
    <row r="41" spans="1:8" s="4" customFormat="1" ht="30.95" customHeight="1">
      <c r="A41" s="184" t="s">
        <v>1218</v>
      </c>
      <c r="B41" s="184"/>
      <c r="C41" s="544"/>
      <c r="D41" s="544"/>
      <c r="E41" s="544"/>
      <c r="F41" s="544"/>
      <c r="G41" s="544">
        <v>39</v>
      </c>
      <c r="H41" s="544">
        <v>67</v>
      </c>
    </row>
    <row r="42" spans="1:8" s="4" customFormat="1" ht="19.5" customHeight="1">
      <c r="A42" s="495" t="s">
        <v>1581</v>
      </c>
      <c r="B42" s="495"/>
      <c r="C42" s="561"/>
      <c r="D42" s="561"/>
      <c r="E42" s="561"/>
      <c r="F42" s="561"/>
      <c r="G42" s="561"/>
      <c r="H42" s="561"/>
    </row>
    <row r="43" spans="1:8" s="4" customFormat="1" ht="33" customHeight="1">
      <c r="A43" s="173" t="s">
        <v>1219</v>
      </c>
      <c r="B43" s="173"/>
      <c r="C43" s="439"/>
      <c r="D43" s="439">
        <v>1169</v>
      </c>
      <c r="E43" s="439">
        <v>2617</v>
      </c>
      <c r="F43" s="439">
        <v>1929</v>
      </c>
      <c r="G43" s="439">
        <v>3038</v>
      </c>
      <c r="H43" s="439">
        <v>4518</v>
      </c>
    </row>
    <row r="44" spans="1:8" s="4" customFormat="1" ht="33" customHeight="1">
      <c r="A44" s="173" t="s">
        <v>1220</v>
      </c>
      <c r="B44" s="173"/>
      <c r="C44" s="439"/>
      <c r="D44" s="439">
        <v>678</v>
      </c>
      <c r="E44" s="439">
        <v>463</v>
      </c>
      <c r="F44" s="439">
        <v>303</v>
      </c>
      <c r="G44" s="439">
        <v>452</v>
      </c>
      <c r="H44" s="439">
        <v>568</v>
      </c>
    </row>
    <row r="45" spans="1:8" s="4" customFormat="1" ht="33" customHeight="1">
      <c r="A45" s="173" t="s">
        <v>1221</v>
      </c>
      <c r="B45" s="173"/>
      <c r="C45" s="574"/>
      <c r="D45" s="574"/>
      <c r="E45" s="440">
        <v>0.89</v>
      </c>
      <c r="F45" s="440">
        <v>0.9</v>
      </c>
      <c r="G45" s="440">
        <v>0.95</v>
      </c>
      <c r="H45" s="440">
        <v>0.93</v>
      </c>
    </row>
    <row r="46" spans="1:8" s="4" customFormat="1" ht="21" customHeight="1">
      <c r="A46" s="173" t="s">
        <v>1222</v>
      </c>
      <c r="B46" s="173"/>
      <c r="C46" s="574"/>
      <c r="D46" s="574"/>
      <c r="E46" s="440">
        <v>0.86</v>
      </c>
      <c r="F46" s="440">
        <v>0.88</v>
      </c>
      <c r="G46" s="440">
        <v>0.92</v>
      </c>
      <c r="H46" s="440">
        <v>0.92</v>
      </c>
    </row>
    <row r="47" spans="1:8" s="4" customFormat="1" ht="24.6" customHeight="1">
      <c r="A47" s="173" t="s">
        <v>1223</v>
      </c>
      <c r="B47" s="173"/>
      <c r="C47" s="439">
        <v>1163</v>
      </c>
      <c r="D47" s="439">
        <v>1150</v>
      </c>
      <c r="E47" s="439">
        <v>1357</v>
      </c>
      <c r="F47" s="439">
        <v>1415</v>
      </c>
      <c r="G47" s="439">
        <v>1308</v>
      </c>
      <c r="H47" s="439">
        <v>1409</v>
      </c>
    </row>
    <row r="48" spans="1:8" s="4" customFormat="1" ht="22.5" customHeight="1">
      <c r="A48" s="173" t="s">
        <v>425</v>
      </c>
      <c r="B48" s="173"/>
      <c r="C48" s="440">
        <v>0.41</v>
      </c>
      <c r="D48" s="440">
        <v>0.36</v>
      </c>
      <c r="E48" s="440">
        <v>0.43</v>
      </c>
      <c r="F48" s="440">
        <v>0.48</v>
      </c>
      <c r="G48" s="440">
        <v>0.46</v>
      </c>
      <c r="H48" s="440">
        <v>0.51</v>
      </c>
    </row>
    <row r="49" spans="1:8" s="4" customFormat="1" ht="19.5" customHeight="1">
      <c r="A49" s="495" t="s">
        <v>1582</v>
      </c>
      <c r="B49" s="495"/>
      <c r="C49" s="561"/>
      <c r="D49" s="561"/>
      <c r="E49" s="561"/>
      <c r="F49" s="561"/>
      <c r="G49" s="561"/>
      <c r="H49" s="561"/>
    </row>
    <row r="50" spans="1:8" s="4" customFormat="1" ht="27" customHeight="1">
      <c r="A50" s="173" t="s">
        <v>1224</v>
      </c>
      <c r="B50" s="173"/>
      <c r="C50" s="439"/>
      <c r="D50" s="439"/>
      <c r="E50" s="439"/>
      <c r="F50" s="439"/>
      <c r="G50" s="439"/>
      <c r="H50" s="439">
        <v>393</v>
      </c>
    </row>
    <row r="51" spans="1:8" s="4" customFormat="1" ht="21.6" customHeight="1">
      <c r="A51" s="173" t="s">
        <v>1111</v>
      </c>
      <c r="B51" s="173"/>
      <c r="C51" s="439"/>
      <c r="D51" s="439"/>
      <c r="E51" s="439"/>
      <c r="F51" s="439"/>
      <c r="G51" s="440"/>
      <c r="H51" s="440">
        <v>0.59</v>
      </c>
    </row>
    <row r="52" spans="1:8" s="4" customFormat="1" ht="19.5" customHeight="1">
      <c r="A52" s="495" t="s">
        <v>1583</v>
      </c>
      <c r="B52" s="495"/>
      <c r="C52" s="561"/>
      <c r="D52" s="561"/>
      <c r="E52" s="561"/>
      <c r="F52" s="561"/>
      <c r="G52" s="561"/>
      <c r="H52" s="561"/>
    </row>
    <row r="53" spans="1:8" s="4" customFormat="1" ht="19.5" customHeight="1">
      <c r="A53" s="173" t="s">
        <v>1225</v>
      </c>
      <c r="B53" s="173"/>
      <c r="C53" s="439"/>
      <c r="D53" s="439"/>
      <c r="E53" s="575"/>
      <c r="F53" s="439">
        <v>4</v>
      </c>
      <c r="G53" s="439">
        <v>5</v>
      </c>
      <c r="H53" s="439">
        <v>5</v>
      </c>
    </row>
    <row r="54" spans="1:8" s="4" customFormat="1" ht="19.5" customHeight="1">
      <c r="A54" s="560" t="s">
        <v>1226</v>
      </c>
      <c r="B54" s="560"/>
      <c r="C54" s="562"/>
      <c r="D54" s="562"/>
      <c r="E54" s="562"/>
      <c r="F54" s="562">
        <v>3</v>
      </c>
      <c r="G54" s="562">
        <v>2</v>
      </c>
      <c r="H54" s="562">
        <v>3</v>
      </c>
    </row>
    <row r="55" spans="1:8" s="4" customFormat="1" ht="22.5" customHeight="1">
      <c r="A55" s="91"/>
      <c r="B55" s="91"/>
      <c r="C55" s="312"/>
      <c r="D55" s="312"/>
      <c r="E55" s="312"/>
      <c r="F55" s="312"/>
      <c r="G55" s="312"/>
      <c r="H55" s="312"/>
    </row>
    <row r="56" spans="1:8" s="4" customFormat="1" ht="22.5" customHeight="1">
      <c r="A56" s="45" t="s">
        <v>1531</v>
      </c>
      <c r="B56" s="91"/>
      <c r="C56" s="312"/>
      <c r="D56" s="312"/>
      <c r="E56" s="312"/>
      <c r="F56" s="312"/>
      <c r="G56" s="312"/>
      <c r="H56" s="312"/>
    </row>
    <row r="57" spans="1:8" s="4" customFormat="1" ht="30.95" customHeight="1">
      <c r="A57" s="56" t="s">
        <v>210</v>
      </c>
      <c r="B57" s="91"/>
      <c r="C57" s="312"/>
      <c r="D57" s="312"/>
      <c r="E57" s="312"/>
      <c r="F57" s="312"/>
      <c r="G57" s="312"/>
      <c r="H57" s="312"/>
    </row>
    <row r="58" spans="1:8" s="4" customFormat="1" ht="28.5" customHeight="1">
      <c r="A58" s="847" t="s">
        <v>1428</v>
      </c>
      <c r="B58" s="847"/>
      <c r="C58" s="847"/>
      <c r="D58" s="847"/>
      <c r="E58" s="847"/>
      <c r="F58" s="847"/>
      <c r="G58" s="847"/>
      <c r="H58" s="847"/>
    </row>
    <row r="59" spans="1:8" s="4" customFormat="1" ht="19.5" customHeight="1">
      <c r="A59" s="847" t="s">
        <v>1429</v>
      </c>
      <c r="B59" s="847"/>
      <c r="C59" s="847"/>
      <c r="D59" s="847"/>
      <c r="E59" s="847"/>
      <c r="F59" s="847"/>
      <c r="G59" s="847"/>
      <c r="H59" s="847"/>
    </row>
    <row r="60" spans="1:8" s="4" customFormat="1" ht="19.5" customHeight="1">
      <c r="A60" s="847" t="s">
        <v>1430</v>
      </c>
      <c r="B60" s="847"/>
      <c r="C60" s="847"/>
      <c r="D60" s="847"/>
      <c r="E60" s="847"/>
      <c r="F60" s="847"/>
      <c r="G60" s="847"/>
      <c r="H60" s="847"/>
    </row>
    <row r="61" spans="1:8" s="4" customFormat="1" ht="39.950000000000003" customHeight="1">
      <c r="A61" s="847" t="s">
        <v>1437</v>
      </c>
      <c r="B61" s="847"/>
      <c r="C61" s="847"/>
      <c r="D61" s="847"/>
      <c r="E61" s="847"/>
      <c r="F61" s="847"/>
      <c r="G61" s="847"/>
      <c r="H61" s="847"/>
    </row>
    <row r="62" spans="1:8" s="4" customFormat="1" ht="19.5" customHeight="1">
      <c r="A62" s="847" t="s">
        <v>1431</v>
      </c>
      <c r="B62" s="847"/>
      <c r="C62" s="847"/>
      <c r="D62" s="847"/>
      <c r="E62" s="847"/>
      <c r="F62" s="847"/>
      <c r="G62" s="847"/>
      <c r="H62" s="847"/>
    </row>
    <row r="63" spans="1:8" s="4" customFormat="1" ht="17.45" customHeight="1">
      <c r="A63" s="847" t="s">
        <v>1432</v>
      </c>
      <c r="B63" s="847"/>
      <c r="C63" s="847"/>
      <c r="D63" s="847"/>
      <c r="E63" s="847"/>
      <c r="F63" s="847"/>
      <c r="G63" s="847"/>
      <c r="H63" s="847"/>
    </row>
    <row r="64" spans="1:8" s="4" customFormat="1" ht="19.5" customHeight="1">
      <c r="A64" s="847" t="s">
        <v>1433</v>
      </c>
      <c r="B64" s="847"/>
      <c r="C64" s="847"/>
      <c r="D64" s="847"/>
      <c r="E64" s="847"/>
      <c r="F64" s="847"/>
      <c r="G64" s="847"/>
      <c r="H64" s="847"/>
    </row>
    <row r="65" spans="1:8" s="4" customFormat="1" ht="28.5" customHeight="1">
      <c r="A65" s="847" t="s">
        <v>1434</v>
      </c>
      <c r="B65" s="847"/>
      <c r="C65" s="847"/>
      <c r="D65" s="847"/>
      <c r="E65" s="847"/>
      <c r="F65" s="847"/>
      <c r="G65" s="847"/>
      <c r="H65" s="847"/>
    </row>
    <row r="66" spans="1:8" s="4" customFormat="1" ht="19.5" customHeight="1">
      <c r="A66" s="847" t="s">
        <v>1435</v>
      </c>
      <c r="B66" s="847"/>
      <c r="C66" s="847"/>
      <c r="D66" s="847"/>
      <c r="E66" s="847"/>
      <c r="F66" s="847"/>
      <c r="G66" s="847"/>
      <c r="H66" s="847"/>
    </row>
    <row r="67" spans="1:8" s="4" customFormat="1" ht="28.5" customHeight="1">
      <c r="A67" s="847" t="s">
        <v>1612</v>
      </c>
      <c r="B67" s="847"/>
      <c r="C67" s="847"/>
      <c r="D67" s="847"/>
      <c r="E67" s="847"/>
      <c r="F67" s="847"/>
      <c r="G67" s="847"/>
      <c r="H67" s="847"/>
    </row>
    <row r="68" spans="1:8" s="4" customFormat="1" ht="19.5" customHeight="1">
      <c r="A68" s="847" t="s">
        <v>1436</v>
      </c>
      <c r="B68" s="847"/>
      <c r="C68" s="847"/>
      <c r="D68" s="847"/>
      <c r="E68" s="847"/>
      <c r="F68" s="847"/>
      <c r="G68" s="847"/>
      <c r="H68" s="847"/>
    </row>
    <row r="69" spans="1:8" ht="26.25" customHeight="1">
      <c r="A69" s="19"/>
      <c r="B69" s="19"/>
      <c r="C69" s="19"/>
      <c r="D69" s="19"/>
      <c r="E69" s="19"/>
      <c r="F69" s="19"/>
      <c r="G69" s="19"/>
      <c r="H69" s="19"/>
    </row>
    <row r="70" spans="1:8" ht="26.25" customHeight="1">
      <c r="A70" s="65" t="s">
        <v>431</v>
      </c>
      <c r="B70" s="65"/>
      <c r="C70" s="19"/>
      <c r="D70" s="19"/>
      <c r="E70" s="19"/>
      <c r="F70" s="19"/>
      <c r="G70" s="19"/>
      <c r="H70" s="19"/>
    </row>
    <row r="71" spans="1:8">
      <c r="A71" s="161"/>
      <c r="B71" s="161"/>
      <c r="C71" s="162"/>
      <c r="D71" s="157"/>
      <c r="E71" s="157"/>
      <c r="F71" s="157"/>
    </row>
    <row r="72" spans="1:8" s="4" customFormat="1" ht="19.5" customHeight="1">
      <c r="A72" s="279" t="s">
        <v>431</v>
      </c>
      <c r="B72" s="739" t="s">
        <v>432</v>
      </c>
      <c r="C72" s="958" t="s">
        <v>433</v>
      </c>
      <c r="D72" s="958"/>
      <c r="E72" s="958"/>
      <c r="F72" s="958"/>
      <c r="G72" s="958"/>
      <c r="H72" s="959"/>
    </row>
    <row r="73" spans="1:8" s="4" customFormat="1" ht="28.5" customHeight="1">
      <c r="A73" s="445" t="s">
        <v>1229</v>
      </c>
      <c r="B73" s="808">
        <v>0.61399999999999999</v>
      </c>
      <c r="C73" s="952" t="s">
        <v>1584</v>
      </c>
      <c r="D73" s="952"/>
      <c r="E73" s="952"/>
      <c r="F73" s="952"/>
      <c r="G73" s="952"/>
      <c r="H73" s="952"/>
    </row>
    <row r="74" spans="1:8" s="4" customFormat="1" ht="28.5" customHeight="1">
      <c r="A74" s="281" t="s">
        <v>1230</v>
      </c>
      <c r="B74" s="576">
        <v>7.2999999999999995E-2</v>
      </c>
      <c r="C74" s="953" t="s">
        <v>1348</v>
      </c>
      <c r="D74" s="953"/>
      <c r="E74" s="953"/>
      <c r="F74" s="953"/>
      <c r="G74" s="953"/>
      <c r="H74" s="953"/>
    </row>
    <row r="75" spans="1:8" s="4" customFormat="1" ht="19.5" customHeight="1">
      <c r="A75" s="281" t="s">
        <v>1231</v>
      </c>
      <c r="B75" s="576">
        <v>6.0999999999999999E-2</v>
      </c>
      <c r="C75" s="953" t="s">
        <v>441</v>
      </c>
      <c r="D75" s="953"/>
      <c r="E75" s="953"/>
      <c r="F75" s="953"/>
      <c r="G75" s="953"/>
      <c r="H75" s="953"/>
    </row>
    <row r="76" spans="1:8" s="4" customFormat="1" ht="28.5" customHeight="1">
      <c r="A76" s="281" t="s">
        <v>1232</v>
      </c>
      <c r="B76" s="576">
        <v>5.7000000000000002E-2</v>
      </c>
      <c r="C76" s="953" t="s">
        <v>1346</v>
      </c>
      <c r="D76" s="953"/>
      <c r="E76" s="953"/>
      <c r="F76" s="953"/>
      <c r="G76" s="953"/>
      <c r="H76" s="953"/>
    </row>
    <row r="77" spans="1:8" s="4" customFormat="1" ht="28.5" customHeight="1">
      <c r="A77" s="281" t="s">
        <v>1233</v>
      </c>
      <c r="B77" s="576">
        <v>5.5E-2</v>
      </c>
      <c r="C77" s="953" t="s">
        <v>1347</v>
      </c>
      <c r="D77" s="953"/>
      <c r="E77" s="953"/>
      <c r="F77" s="953"/>
      <c r="G77" s="953"/>
      <c r="H77" s="953"/>
    </row>
    <row r="78" spans="1:8" s="4" customFormat="1" ht="28.5" customHeight="1">
      <c r="A78" s="281" t="s">
        <v>1234</v>
      </c>
      <c r="B78" s="576">
        <v>5.2999999999999999E-2</v>
      </c>
      <c r="C78" s="953" t="s">
        <v>1348</v>
      </c>
      <c r="D78" s="953"/>
      <c r="E78" s="953"/>
      <c r="F78" s="953"/>
      <c r="G78" s="953"/>
      <c r="H78" s="953"/>
    </row>
    <row r="79" spans="1:8" s="4" customFormat="1" ht="19.5" customHeight="1">
      <c r="A79" s="281" t="s">
        <v>1235</v>
      </c>
      <c r="B79" s="576">
        <v>2.7E-2</v>
      </c>
      <c r="C79" s="953" t="s">
        <v>1349</v>
      </c>
      <c r="D79" s="953"/>
      <c r="E79" s="953"/>
      <c r="F79" s="953"/>
      <c r="G79" s="953"/>
      <c r="H79" s="953"/>
    </row>
    <row r="80" spans="1:8" s="4" customFormat="1" ht="19.5" customHeight="1">
      <c r="A80" s="281" t="s">
        <v>1236</v>
      </c>
      <c r="B80" s="576">
        <v>2.4E-2</v>
      </c>
      <c r="C80" s="953" t="s">
        <v>445</v>
      </c>
      <c r="D80" s="953"/>
      <c r="E80" s="953"/>
      <c r="F80" s="953"/>
      <c r="G80" s="953"/>
      <c r="H80" s="953"/>
    </row>
    <row r="81" spans="1:8" s="4" customFormat="1" ht="19.5" customHeight="1">
      <c r="A81" s="281" t="s">
        <v>1237</v>
      </c>
      <c r="B81" s="576">
        <v>1.0999999999999999E-2</v>
      </c>
      <c r="C81" s="953" t="s">
        <v>1350</v>
      </c>
      <c r="D81" s="953"/>
      <c r="E81" s="953"/>
      <c r="F81" s="953"/>
      <c r="G81" s="953"/>
      <c r="H81" s="953"/>
    </row>
    <row r="82" spans="1:8" s="4" customFormat="1" ht="19.5" customHeight="1">
      <c r="A82" s="281" t="s">
        <v>1238</v>
      </c>
      <c r="B82" s="576">
        <v>8.9999999999999993E-3</v>
      </c>
      <c r="C82" s="953" t="s">
        <v>441</v>
      </c>
      <c r="D82" s="953"/>
      <c r="E82" s="953"/>
      <c r="F82" s="953"/>
      <c r="G82" s="953"/>
      <c r="H82" s="953"/>
    </row>
    <row r="83" spans="1:8" s="4" customFormat="1" ht="19.5" customHeight="1">
      <c r="A83" s="281" t="s">
        <v>1239</v>
      </c>
      <c r="B83" s="576">
        <v>8.0000000000000002E-3</v>
      </c>
      <c r="C83" s="953" t="s">
        <v>1351</v>
      </c>
      <c r="D83" s="953"/>
      <c r="E83" s="953"/>
      <c r="F83" s="953"/>
      <c r="G83" s="953"/>
      <c r="H83" s="953"/>
    </row>
    <row r="84" spans="1:8" s="4" customFormat="1" ht="19.5" customHeight="1">
      <c r="A84" s="281" t="s">
        <v>1240</v>
      </c>
      <c r="B84" s="576">
        <v>3.0000000000000001E-3</v>
      </c>
      <c r="C84" s="953" t="s">
        <v>1352</v>
      </c>
      <c r="D84" s="953"/>
      <c r="E84" s="953"/>
      <c r="F84" s="953"/>
      <c r="G84" s="953"/>
      <c r="H84" s="953"/>
    </row>
    <row r="85" spans="1:8" s="4" customFormat="1" ht="28.5" customHeight="1">
      <c r="A85" s="281" t="s">
        <v>1241</v>
      </c>
      <c r="B85" s="576">
        <v>3.0000000000000001E-3</v>
      </c>
      <c r="C85" s="953" t="s">
        <v>1353</v>
      </c>
      <c r="D85" s="953"/>
      <c r="E85" s="953"/>
      <c r="F85" s="953"/>
      <c r="G85" s="953"/>
      <c r="H85" s="953"/>
    </row>
    <row r="86" spans="1:8" s="4" customFormat="1" ht="19.5" customHeight="1">
      <c r="A86" s="97" t="s">
        <v>1242</v>
      </c>
      <c r="B86" s="577">
        <v>2E-3</v>
      </c>
      <c r="C86" s="953" t="s">
        <v>1354</v>
      </c>
      <c r="D86" s="953"/>
      <c r="E86" s="953"/>
      <c r="F86" s="953"/>
      <c r="G86" s="953"/>
      <c r="H86" s="953"/>
    </row>
    <row r="87" spans="1:8">
      <c r="A87" s="283"/>
      <c r="B87" s="283"/>
      <c r="C87" s="284"/>
      <c r="D87" s="285"/>
      <c r="E87" s="285"/>
      <c r="F87" s="285"/>
      <c r="G87" s="285"/>
      <c r="H87" s="285"/>
    </row>
    <row r="88" spans="1:8" ht="19.5" customHeight="1">
      <c r="A88" s="56" t="s">
        <v>210</v>
      </c>
      <c r="B88" s="56"/>
    </row>
    <row r="89" spans="1:8" ht="44.1" customHeight="1">
      <c r="A89" s="866" t="s">
        <v>1243</v>
      </c>
      <c r="B89" s="866"/>
      <c r="C89" s="866"/>
      <c r="D89" s="866"/>
      <c r="E89" s="866"/>
      <c r="F89" s="866"/>
      <c r="G89" s="866"/>
      <c r="H89" s="866"/>
    </row>
    <row r="90" spans="1:8">
      <c r="A90" s="2"/>
      <c r="B90" s="2"/>
    </row>
  </sheetData>
  <mergeCells count="27">
    <mergeCell ref="C74:H74"/>
    <mergeCell ref="A63:H63"/>
    <mergeCell ref="A64:H64"/>
    <mergeCell ref="A65:H65"/>
    <mergeCell ref="A66:H66"/>
    <mergeCell ref="A67:H67"/>
    <mergeCell ref="C82:H82"/>
    <mergeCell ref="C83:H83"/>
    <mergeCell ref="C85:H85"/>
    <mergeCell ref="C86:H86"/>
    <mergeCell ref="C84:H84"/>
    <mergeCell ref="A89:H89"/>
    <mergeCell ref="A58:H58"/>
    <mergeCell ref="A59:H59"/>
    <mergeCell ref="A60:H60"/>
    <mergeCell ref="A61:H61"/>
    <mergeCell ref="A62:H62"/>
    <mergeCell ref="C76:H76"/>
    <mergeCell ref="C77:H77"/>
    <mergeCell ref="C78:H78"/>
    <mergeCell ref="C79:H79"/>
    <mergeCell ref="C80:H80"/>
    <mergeCell ref="C81:H81"/>
    <mergeCell ref="C72:H72"/>
    <mergeCell ref="C73:H73"/>
    <mergeCell ref="C75:H75"/>
    <mergeCell ref="A68:H68"/>
  </mergeCells>
  <phoneticPr fontId="50" type="noConversion"/>
  <hyperlinks>
    <hyperlink ref="A1" location="Introduction!A1" display="&lt; Home" xr:uid="{4D64E065-B6AF-4D89-95C1-BC6E2079B3E0}"/>
  </hyperlinks>
  <pageMargins left="0.70866141732283472" right="0.70866141732283472" top="0.74803149606299213" bottom="0.74803149606299213" header="0.31496062992125984" footer="0.31496062992125984"/>
  <pageSetup paperSize="9" scale="53" fitToHeight="0" orientation="portrait" r:id="rId1"/>
  <headerFooter>
    <oddFooter>&amp;L&amp;9Dexus FY24 Sustainability Data Pack</oddFooter>
  </headerFooter>
  <rowBreaks count="1" manualBreakCount="1">
    <brk id="55" max="7"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8D54D-3968-4019-9F84-A1FB85D1F8FB}">
  <sheetPr codeName="Sheet32">
    <tabColor theme="1" tint="9.9978637043366805E-2"/>
    <pageSetUpPr fitToPage="1"/>
  </sheetPr>
  <dimension ref="A1:F29"/>
  <sheetViews>
    <sheetView showGridLines="0" zoomScale="93" zoomScaleNormal="93" zoomScaleSheetLayoutView="93" workbookViewId="0"/>
  </sheetViews>
  <sheetFormatPr defaultRowHeight="14.25"/>
  <sheetData>
    <row r="1" spans="1:2">
      <c r="A1" s="102" t="s">
        <v>13</v>
      </c>
      <c r="B1" s="169"/>
    </row>
    <row r="29" spans="1:6">
      <c r="A29" s="157"/>
      <c r="B29" s="157"/>
      <c r="C29" s="157"/>
      <c r="D29" s="157"/>
      <c r="E29" s="157"/>
      <c r="F29" s="157"/>
    </row>
  </sheetData>
  <hyperlinks>
    <hyperlink ref="A1" location="Introduction!A1" display="&lt; Home" xr:uid="{356679BB-7D84-4B23-ADC2-7CDB619DB253}"/>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3A94-D666-423F-9F16-E812CE8F67DE}">
  <sheetPr codeName="Sheet33">
    <tabColor theme="0" tint="-0.34998626667073579"/>
    <pageSetUpPr fitToPage="1"/>
  </sheetPr>
  <dimension ref="A1:F224"/>
  <sheetViews>
    <sheetView showGridLines="0" zoomScale="93" zoomScaleNormal="93" zoomScaleSheetLayoutView="93" workbookViewId="0"/>
  </sheetViews>
  <sheetFormatPr defaultRowHeight="14.25"/>
  <cols>
    <col min="1" max="1" width="17.875" customWidth="1"/>
    <col min="2" max="2" width="12.375" customWidth="1"/>
    <col min="3" max="3" width="28.375" customWidth="1"/>
    <col min="4" max="4" width="67.125" customWidth="1"/>
    <col min="5" max="5" width="33" customWidth="1"/>
  </cols>
  <sheetData>
    <row r="1" spans="1:5">
      <c r="A1" s="102" t="s">
        <v>13</v>
      </c>
      <c r="B1" s="169"/>
    </row>
    <row r="2" spans="1:5" ht="19.5">
      <c r="A2" s="44" t="s">
        <v>1</v>
      </c>
    </row>
    <row r="4" spans="1:5" ht="20.25" thickBot="1">
      <c r="A4" s="81" t="s">
        <v>1150</v>
      </c>
      <c r="B4" s="81"/>
    </row>
    <row r="5" spans="1:5" ht="15" thickTop="1"/>
    <row r="6" spans="1:5" ht="15">
      <c r="A6" s="65" t="s">
        <v>769</v>
      </c>
    </row>
    <row r="8" spans="1:5" ht="15.75" customHeight="1">
      <c r="A8" s="132"/>
      <c r="B8" s="133" t="s">
        <v>770</v>
      </c>
      <c r="C8" s="133" t="s">
        <v>771</v>
      </c>
      <c r="D8" s="133" t="s">
        <v>772</v>
      </c>
      <c r="E8" s="133" t="s">
        <v>773</v>
      </c>
    </row>
    <row r="9" spans="1:5">
      <c r="A9" s="964"/>
      <c r="B9" s="964" t="s">
        <v>774</v>
      </c>
      <c r="C9" s="964" t="s">
        <v>775</v>
      </c>
      <c r="D9" s="742" t="s">
        <v>1355</v>
      </c>
      <c r="E9" s="962"/>
    </row>
    <row r="10" spans="1:5">
      <c r="A10" s="964"/>
      <c r="B10" s="964"/>
      <c r="C10" s="964"/>
      <c r="D10" s="746" t="s">
        <v>1361</v>
      </c>
      <c r="E10" s="960"/>
    </row>
    <row r="11" spans="1:5">
      <c r="A11" s="964"/>
      <c r="B11" s="964"/>
      <c r="C11" s="964"/>
      <c r="D11" s="746" t="s">
        <v>1460</v>
      </c>
      <c r="E11" s="960"/>
    </row>
    <row r="12" spans="1:5">
      <c r="A12" s="964"/>
      <c r="B12" s="964"/>
      <c r="C12" s="964"/>
      <c r="D12" s="747" t="s">
        <v>1516</v>
      </c>
      <c r="E12" s="963"/>
    </row>
    <row r="13" spans="1:5" ht="15.75" customHeight="1">
      <c r="A13" s="962"/>
      <c r="B13" s="962" t="s">
        <v>776</v>
      </c>
      <c r="C13" s="962" t="s">
        <v>777</v>
      </c>
      <c r="D13" s="742" t="s">
        <v>1355</v>
      </c>
      <c r="E13" s="962"/>
    </row>
    <row r="14" spans="1:5" ht="15.75" customHeight="1">
      <c r="A14" s="960"/>
      <c r="B14" s="960"/>
      <c r="C14" s="960"/>
      <c r="D14" s="746" t="s">
        <v>1405</v>
      </c>
      <c r="E14" s="960"/>
    </row>
    <row r="15" spans="1:5" ht="15.75" customHeight="1">
      <c r="A15" s="963"/>
      <c r="B15" s="963"/>
      <c r="C15" s="963"/>
      <c r="D15" s="747" t="s">
        <v>1516</v>
      </c>
      <c r="E15" s="963"/>
    </row>
    <row r="16" spans="1:5" ht="15.75" customHeight="1">
      <c r="A16" s="964"/>
      <c r="B16" s="964" t="s">
        <v>778</v>
      </c>
      <c r="C16" s="964" t="s">
        <v>779</v>
      </c>
      <c r="D16" s="742" t="s">
        <v>1364</v>
      </c>
      <c r="E16" s="962"/>
    </row>
    <row r="17" spans="1:6" ht="15.75" customHeight="1">
      <c r="A17" s="964"/>
      <c r="B17" s="964"/>
      <c r="C17" s="964"/>
      <c r="D17" s="746" t="s">
        <v>1517</v>
      </c>
      <c r="E17" s="960"/>
    </row>
    <row r="18" spans="1:6" ht="15.75" customHeight="1">
      <c r="A18" s="964"/>
      <c r="B18" s="964"/>
      <c r="C18" s="964"/>
      <c r="D18" s="747" t="s">
        <v>1361</v>
      </c>
      <c r="E18" s="963"/>
    </row>
    <row r="19" spans="1:6" ht="47.65" customHeight="1">
      <c r="A19" s="103"/>
      <c r="B19" s="103" t="s">
        <v>780</v>
      </c>
      <c r="C19" s="103" t="s">
        <v>781</v>
      </c>
      <c r="D19" s="744" t="s">
        <v>1518</v>
      </c>
      <c r="E19" s="120" t="s">
        <v>1161</v>
      </c>
    </row>
    <row r="20" spans="1:6" ht="24" customHeight="1">
      <c r="A20" s="964"/>
      <c r="B20" s="964" t="s">
        <v>782</v>
      </c>
      <c r="C20" s="964" t="s">
        <v>783</v>
      </c>
      <c r="D20" s="742" t="s">
        <v>1404</v>
      </c>
      <c r="E20" s="962"/>
    </row>
    <row r="21" spans="1:6">
      <c r="A21" s="964"/>
      <c r="B21" s="964"/>
      <c r="C21" s="964"/>
      <c r="D21" s="747" t="s">
        <v>1519</v>
      </c>
      <c r="E21" s="963"/>
    </row>
    <row r="22" spans="1:6">
      <c r="A22" s="964"/>
      <c r="B22" s="964" t="s">
        <v>784</v>
      </c>
      <c r="C22" s="964" t="s">
        <v>785</v>
      </c>
      <c r="D22" s="742" t="s">
        <v>1461</v>
      </c>
      <c r="E22" s="962"/>
    </row>
    <row r="23" spans="1:6">
      <c r="A23" s="964"/>
      <c r="B23" s="964"/>
      <c r="C23" s="964"/>
      <c r="D23" s="104" t="s">
        <v>1356</v>
      </c>
      <c r="E23" s="960"/>
    </row>
    <row r="24" spans="1:6">
      <c r="A24" s="964"/>
      <c r="B24" s="964"/>
      <c r="C24" s="964"/>
      <c r="D24" s="746" t="s">
        <v>1361</v>
      </c>
      <c r="E24" s="960"/>
    </row>
    <row r="25" spans="1:6" ht="13.5" customHeight="1">
      <c r="A25" s="103"/>
      <c r="B25" s="120" t="s">
        <v>786</v>
      </c>
      <c r="C25" s="120" t="s">
        <v>787</v>
      </c>
      <c r="D25" s="748" t="s">
        <v>1520</v>
      </c>
      <c r="E25" s="103"/>
    </row>
    <row r="26" spans="1:6">
      <c r="A26" s="103"/>
      <c r="B26" s="103" t="s">
        <v>788</v>
      </c>
      <c r="C26" s="103" t="s">
        <v>789</v>
      </c>
      <c r="D26" s="748" t="s">
        <v>1521</v>
      </c>
      <c r="E26" s="103"/>
    </row>
    <row r="27" spans="1:6" ht="15.75" customHeight="1">
      <c r="A27" s="965"/>
      <c r="B27" s="965" t="s">
        <v>790</v>
      </c>
      <c r="C27" s="965" t="s">
        <v>791</v>
      </c>
      <c r="D27" s="768" t="s">
        <v>1462</v>
      </c>
      <c r="E27" s="969"/>
      <c r="F27" s="157"/>
    </row>
    <row r="28" spans="1:6" ht="15.75" customHeight="1">
      <c r="A28" s="964"/>
      <c r="B28" s="964"/>
      <c r="C28" s="964"/>
      <c r="D28" s="746" t="s">
        <v>1520</v>
      </c>
      <c r="E28" s="960"/>
    </row>
    <row r="29" spans="1:6" ht="15.75" customHeight="1">
      <c r="A29" s="964"/>
      <c r="B29" s="964"/>
      <c r="C29" s="964"/>
      <c r="D29" s="747" t="s">
        <v>1522</v>
      </c>
      <c r="E29" s="963"/>
    </row>
    <row r="30" spans="1:6" ht="15.75" customHeight="1">
      <c r="A30" s="103"/>
      <c r="B30" s="103" t="s">
        <v>792</v>
      </c>
      <c r="C30" s="103" t="s">
        <v>793</v>
      </c>
      <c r="D30" s="770" t="s">
        <v>1369</v>
      </c>
      <c r="E30" s="103"/>
    </row>
    <row r="31" spans="1:6" ht="31.5" customHeight="1">
      <c r="A31" s="103"/>
      <c r="B31" s="103" t="s">
        <v>794</v>
      </c>
      <c r="C31" s="103" t="s">
        <v>795</v>
      </c>
      <c r="D31" s="770" t="s">
        <v>1369</v>
      </c>
      <c r="E31" s="103"/>
    </row>
    <row r="32" spans="1:6" ht="15.75" customHeight="1">
      <c r="A32" s="103"/>
      <c r="B32" s="103" t="s">
        <v>796</v>
      </c>
      <c r="C32" s="103" t="s">
        <v>797</v>
      </c>
      <c r="D32" s="748" t="s">
        <v>1126</v>
      </c>
      <c r="E32" s="103"/>
    </row>
    <row r="33" spans="1:5" ht="15.75" customHeight="1">
      <c r="A33" s="103"/>
      <c r="B33" s="103" t="s">
        <v>798</v>
      </c>
      <c r="C33" s="103" t="s">
        <v>799</v>
      </c>
      <c r="D33" s="770" t="s">
        <v>1463</v>
      </c>
      <c r="E33" s="103"/>
    </row>
    <row r="34" spans="1:5" ht="15.75" customHeight="1">
      <c r="A34" s="964"/>
      <c r="B34" s="964" t="s">
        <v>800</v>
      </c>
      <c r="C34" s="964" t="s">
        <v>801</v>
      </c>
      <c r="D34" s="742" t="s">
        <v>1361</v>
      </c>
      <c r="E34" s="962"/>
    </row>
    <row r="35" spans="1:5" ht="15.75" customHeight="1">
      <c r="A35" s="964"/>
      <c r="B35" s="964"/>
      <c r="C35" s="964"/>
      <c r="D35" s="747" t="s">
        <v>1464</v>
      </c>
      <c r="E35" s="963"/>
    </row>
    <row r="36" spans="1:5" ht="15.75" customHeight="1">
      <c r="A36" s="964"/>
      <c r="B36" s="964" t="s">
        <v>802</v>
      </c>
      <c r="C36" s="964" t="s">
        <v>803</v>
      </c>
      <c r="D36" s="742" t="s">
        <v>1361</v>
      </c>
      <c r="E36" s="962"/>
    </row>
    <row r="37" spans="1:5" ht="15.75" customHeight="1">
      <c r="A37" s="964"/>
      <c r="B37" s="964"/>
      <c r="C37" s="964"/>
      <c r="D37" s="746" t="s">
        <v>1465</v>
      </c>
      <c r="E37" s="960"/>
    </row>
    <row r="38" spans="1:5" ht="15.75" customHeight="1">
      <c r="A38" s="964"/>
      <c r="B38" s="964"/>
      <c r="C38" s="964"/>
      <c r="D38" s="771" t="s">
        <v>1466</v>
      </c>
      <c r="E38" s="963"/>
    </row>
    <row r="39" spans="1:5" ht="15.75" customHeight="1">
      <c r="A39" s="103"/>
      <c r="B39" s="103" t="s">
        <v>804</v>
      </c>
      <c r="C39" s="103" t="s">
        <v>805</v>
      </c>
      <c r="D39" s="748" t="s">
        <v>1361</v>
      </c>
      <c r="E39" s="103"/>
    </row>
    <row r="40" spans="1:5" ht="24">
      <c r="A40" s="103"/>
      <c r="B40" s="103" t="s">
        <v>806</v>
      </c>
      <c r="C40" s="103" t="s">
        <v>807</v>
      </c>
      <c r="D40" s="748" t="s">
        <v>1470</v>
      </c>
      <c r="E40" s="103"/>
    </row>
    <row r="41" spans="1:5" ht="15.75" customHeight="1">
      <c r="A41" s="964"/>
      <c r="B41" s="964" t="s">
        <v>808</v>
      </c>
      <c r="C41" s="964" t="s">
        <v>809</v>
      </c>
      <c r="D41" s="742" t="s">
        <v>1361</v>
      </c>
      <c r="E41" s="962"/>
    </row>
    <row r="42" spans="1:5" ht="47.25" customHeight="1">
      <c r="A42" s="964"/>
      <c r="B42" s="964"/>
      <c r="C42" s="964"/>
      <c r="D42" s="747" t="s">
        <v>1611</v>
      </c>
      <c r="E42" s="963"/>
    </row>
    <row r="43" spans="1:5" ht="15.75" customHeight="1">
      <c r="A43" s="103"/>
      <c r="B43" s="103" t="s">
        <v>810</v>
      </c>
      <c r="C43" s="103" t="s">
        <v>811</v>
      </c>
      <c r="D43" s="748" t="s">
        <v>1362</v>
      </c>
      <c r="E43" s="103"/>
    </row>
    <row r="44" spans="1:5" ht="31.35" customHeight="1">
      <c r="A44" s="153"/>
      <c r="B44" s="120" t="s">
        <v>812</v>
      </c>
      <c r="C44" s="120" t="s">
        <v>813</v>
      </c>
      <c r="D44" s="769" t="s">
        <v>1467</v>
      </c>
      <c r="E44" s="153"/>
    </row>
    <row r="45" spans="1:5" ht="19.5" customHeight="1">
      <c r="A45" s="103"/>
      <c r="B45" s="103" t="s">
        <v>814</v>
      </c>
      <c r="C45" s="103" t="s">
        <v>815</v>
      </c>
      <c r="D45" s="743"/>
      <c r="E45" s="103"/>
    </row>
    <row r="46" spans="1:5" ht="19.5" customHeight="1">
      <c r="A46" s="103"/>
      <c r="B46" s="103" t="s">
        <v>816</v>
      </c>
      <c r="C46" s="103" t="s">
        <v>817</v>
      </c>
      <c r="D46" s="743"/>
      <c r="E46" s="103" t="s">
        <v>1468</v>
      </c>
    </row>
    <row r="47" spans="1:5" ht="15.75" customHeight="1">
      <c r="A47" s="103"/>
      <c r="B47" s="103" t="s">
        <v>818</v>
      </c>
      <c r="C47" s="103" t="s">
        <v>819</v>
      </c>
      <c r="D47" s="743"/>
      <c r="E47" s="103" t="s">
        <v>1129</v>
      </c>
    </row>
    <row r="48" spans="1:5" ht="27" customHeight="1">
      <c r="A48" s="103"/>
      <c r="B48" s="103" t="s">
        <v>820</v>
      </c>
      <c r="C48" s="103" t="s">
        <v>821</v>
      </c>
      <c r="D48" s="748" t="s">
        <v>1471</v>
      </c>
      <c r="E48" s="103" t="s">
        <v>1469</v>
      </c>
    </row>
    <row r="49" spans="1:5" ht="24" customHeight="1">
      <c r="A49" s="103"/>
      <c r="B49" s="103" t="s">
        <v>822</v>
      </c>
      <c r="C49" s="103" t="s">
        <v>823</v>
      </c>
      <c r="D49" s="742" t="s">
        <v>1472</v>
      </c>
      <c r="E49" s="120"/>
    </row>
    <row r="50" spans="1:5" ht="15.75" customHeight="1">
      <c r="A50" s="962"/>
      <c r="B50" s="962" t="s">
        <v>824</v>
      </c>
      <c r="C50" s="962" t="s">
        <v>825</v>
      </c>
      <c r="D50" s="742" t="s">
        <v>1473</v>
      </c>
      <c r="E50" s="962"/>
    </row>
    <row r="51" spans="1:5" ht="15.75" customHeight="1">
      <c r="A51" s="960"/>
      <c r="B51" s="960"/>
      <c r="C51" s="960"/>
      <c r="D51" s="746" t="s">
        <v>1361</v>
      </c>
      <c r="E51" s="960"/>
    </row>
    <row r="52" spans="1:5" ht="15.75" customHeight="1">
      <c r="A52" s="963"/>
      <c r="B52" s="963"/>
      <c r="C52" s="963"/>
      <c r="D52" s="769" t="s">
        <v>1459</v>
      </c>
      <c r="E52" s="963"/>
    </row>
    <row r="53" spans="1:5" ht="15.75" customHeight="1">
      <c r="A53" s="120"/>
      <c r="B53" s="120" t="s">
        <v>826</v>
      </c>
      <c r="C53" s="120" t="s">
        <v>827</v>
      </c>
      <c r="D53" s="742" t="s">
        <v>1458</v>
      </c>
      <c r="E53" s="120"/>
    </row>
    <row r="54" spans="1:5" ht="16.5" customHeight="1">
      <c r="A54" s="120"/>
      <c r="B54" s="120" t="s">
        <v>828</v>
      </c>
      <c r="C54" s="120" t="s">
        <v>829</v>
      </c>
      <c r="D54" s="742" t="s">
        <v>1473</v>
      </c>
      <c r="E54" s="966" t="s">
        <v>1475</v>
      </c>
    </row>
    <row r="55" spans="1:5" ht="16.5" customHeight="1">
      <c r="A55" s="3"/>
      <c r="B55" s="3"/>
      <c r="C55" s="3"/>
      <c r="D55" s="742" t="s">
        <v>1474</v>
      </c>
      <c r="E55" s="967"/>
    </row>
    <row r="56" spans="1:5" ht="16.5" customHeight="1">
      <c r="A56" s="960"/>
      <c r="B56" s="960"/>
      <c r="C56" s="960"/>
      <c r="D56" s="746" t="s">
        <v>830</v>
      </c>
      <c r="E56" s="967"/>
    </row>
    <row r="57" spans="1:5" ht="16.5" customHeight="1">
      <c r="A57" s="960"/>
      <c r="B57" s="960"/>
      <c r="C57" s="960"/>
      <c r="D57" s="746" t="s">
        <v>1523</v>
      </c>
      <c r="E57" s="967"/>
    </row>
    <row r="58" spans="1:5" ht="16.5" customHeight="1">
      <c r="A58" s="961"/>
      <c r="B58" s="961"/>
      <c r="C58" s="961"/>
      <c r="D58" s="789" t="s">
        <v>1065</v>
      </c>
      <c r="E58" s="968"/>
    </row>
    <row r="61" spans="1:5" s="4" customFormat="1">
      <c r="A61"/>
      <c r="B61"/>
      <c r="C61"/>
      <c r="D61"/>
      <c r="E61"/>
    </row>
    <row r="62" spans="1:5" ht="15">
      <c r="A62" s="65" t="s">
        <v>831</v>
      </c>
      <c r="B62" s="4"/>
      <c r="C62" s="4"/>
      <c r="D62" s="4"/>
      <c r="E62" s="4"/>
    </row>
    <row r="64" spans="1:5" ht="15">
      <c r="A64" s="138" t="s">
        <v>1124</v>
      </c>
    </row>
    <row r="65" spans="1:5" s="4" customFormat="1" ht="15.75" customHeight="1">
      <c r="A65"/>
      <c r="B65"/>
      <c r="C65"/>
      <c r="D65"/>
      <c r="E65"/>
    </row>
    <row r="66" spans="1:5" s="4" customFormat="1" ht="15.75" customHeight="1">
      <c r="A66" s="105" t="s">
        <v>832</v>
      </c>
      <c r="B66" s="105" t="s">
        <v>770</v>
      </c>
      <c r="C66" s="105" t="s">
        <v>771</v>
      </c>
      <c r="D66" s="105" t="s">
        <v>772</v>
      </c>
      <c r="E66" s="105" t="s">
        <v>773</v>
      </c>
    </row>
    <row r="67" spans="1:5" s="4" customFormat="1" ht="15.75" customHeight="1">
      <c r="A67" s="970" t="s">
        <v>833</v>
      </c>
      <c r="B67" s="966" t="s">
        <v>834</v>
      </c>
      <c r="C67" s="966" t="s">
        <v>835</v>
      </c>
      <c r="D67" s="742" t="s">
        <v>1363</v>
      </c>
      <c r="E67" s="107"/>
    </row>
    <row r="68" spans="1:5" s="4" customFormat="1" ht="15.75" customHeight="1">
      <c r="A68" s="970"/>
      <c r="B68" s="966"/>
      <c r="C68" s="966"/>
      <c r="D68" s="753" t="s">
        <v>1476</v>
      </c>
      <c r="E68" s="146"/>
    </row>
    <row r="69" spans="1:5" s="4" customFormat="1" ht="15.75" customHeight="1">
      <c r="A69" s="970"/>
      <c r="B69" s="966" t="s">
        <v>836</v>
      </c>
      <c r="C69" s="966" t="s">
        <v>837</v>
      </c>
      <c r="D69" s="774" t="s">
        <v>1476</v>
      </c>
      <c r="E69" s="107"/>
    </row>
    <row r="70" spans="1:5" s="4" customFormat="1" ht="15.75" customHeight="1">
      <c r="A70" s="970"/>
      <c r="B70" s="966"/>
      <c r="C70" s="966"/>
      <c r="D70" s="753" t="s">
        <v>1367</v>
      </c>
      <c r="E70" s="146"/>
    </row>
    <row r="71" spans="1:5" s="4" customFormat="1" ht="24.75" customHeight="1">
      <c r="A71" s="970"/>
      <c r="B71" s="966" t="s">
        <v>838</v>
      </c>
      <c r="C71" s="966" t="s">
        <v>839</v>
      </c>
      <c r="D71" s="774" t="s">
        <v>1478</v>
      </c>
      <c r="E71" s="107"/>
    </row>
    <row r="72" spans="1:5" s="4" customFormat="1" ht="28.5" customHeight="1">
      <c r="A72" s="970"/>
      <c r="B72" s="966"/>
      <c r="C72" s="966"/>
      <c r="D72" s="775" t="s">
        <v>1477</v>
      </c>
      <c r="E72" s="129"/>
    </row>
    <row r="73" spans="1:5" s="4" customFormat="1" ht="15.75" customHeight="1">
      <c r="A73" s="970" t="s">
        <v>840</v>
      </c>
      <c r="B73" s="970" t="s">
        <v>841</v>
      </c>
      <c r="C73" s="970" t="s">
        <v>842</v>
      </c>
      <c r="D73" s="774" t="s">
        <v>1515</v>
      </c>
      <c r="E73" s="107"/>
    </row>
    <row r="74" spans="1:5" s="4" customFormat="1" ht="15.75" customHeight="1">
      <c r="A74" s="970"/>
      <c r="B74" s="970"/>
      <c r="C74" s="970"/>
      <c r="D74" s="775" t="s">
        <v>1514</v>
      </c>
      <c r="E74" s="129"/>
    </row>
    <row r="75" spans="1:5" s="4" customFormat="1" ht="15.75" customHeight="1">
      <c r="A75" s="970"/>
      <c r="B75" s="970"/>
      <c r="C75" s="970"/>
      <c r="D75" s="777" t="s">
        <v>1529</v>
      </c>
      <c r="E75" s="129"/>
    </row>
    <row r="76" spans="1:5" s="4" customFormat="1" ht="15.75" customHeight="1">
      <c r="A76" s="970"/>
      <c r="B76" s="970"/>
      <c r="C76" s="970"/>
      <c r="D76" s="777" t="s">
        <v>1530</v>
      </c>
      <c r="E76" s="129"/>
    </row>
    <row r="77" spans="1:5" s="4" customFormat="1" ht="15.75" customHeight="1">
      <c r="A77" s="970"/>
      <c r="B77" s="970"/>
      <c r="C77" s="970"/>
      <c r="D77" s="746" t="s">
        <v>1520</v>
      </c>
      <c r="E77" s="129"/>
    </row>
    <row r="78" spans="1:5" s="4" customFormat="1" ht="24" customHeight="1">
      <c r="A78" s="970"/>
      <c r="B78" s="970"/>
      <c r="C78" s="970"/>
      <c r="D78" s="778" t="s">
        <v>1513</v>
      </c>
      <c r="E78" s="146"/>
    </row>
    <row r="79" spans="1:5" s="4" customFormat="1" ht="15.75" customHeight="1">
      <c r="A79" s="970"/>
      <c r="B79" s="970" t="s">
        <v>843</v>
      </c>
      <c r="C79" s="970" t="s">
        <v>844</v>
      </c>
      <c r="D79" s="743" t="s">
        <v>1357</v>
      </c>
      <c r="E79" s="106"/>
    </row>
    <row r="80" spans="1:5" s="4" customFormat="1" ht="15.75" customHeight="1">
      <c r="A80" s="970"/>
      <c r="B80" s="970"/>
      <c r="C80" s="970"/>
      <c r="D80" s="751" t="s">
        <v>1512</v>
      </c>
      <c r="E80" s="106"/>
    </row>
    <row r="81" spans="1:5" s="4" customFormat="1" ht="15.75" customHeight="1">
      <c r="A81" s="970"/>
      <c r="B81" s="970"/>
      <c r="C81" s="970"/>
      <c r="D81" s="750" t="s">
        <v>1403</v>
      </c>
      <c r="E81" s="106"/>
    </row>
    <row r="82" spans="1:5" s="4" customFormat="1" ht="15.75" customHeight="1">
      <c r="A82" s="970"/>
      <c r="B82" s="970"/>
      <c r="C82" s="970"/>
      <c r="D82" s="749" t="s">
        <v>845</v>
      </c>
      <c r="E82" s="106"/>
    </row>
    <row r="83" spans="1:5" s="4" customFormat="1" ht="184.5" customHeight="1">
      <c r="A83" s="970"/>
      <c r="B83" s="106" t="s">
        <v>846</v>
      </c>
      <c r="C83" s="106" t="s">
        <v>847</v>
      </c>
      <c r="D83" s="106"/>
      <c r="E83" s="106" t="s">
        <v>1528</v>
      </c>
    </row>
    <row r="84" spans="1:5" s="4" customFormat="1" ht="54" customHeight="1">
      <c r="A84" s="970"/>
      <c r="B84" s="106" t="s">
        <v>848</v>
      </c>
      <c r="C84" s="106" t="s">
        <v>849</v>
      </c>
      <c r="D84" s="751" t="s">
        <v>1493</v>
      </c>
      <c r="E84" s="106" t="s">
        <v>850</v>
      </c>
    </row>
    <row r="85" spans="1:5" s="4" customFormat="1" ht="15.75" customHeight="1">
      <c r="A85" s="970" t="s">
        <v>851</v>
      </c>
      <c r="B85" s="970" t="s">
        <v>852</v>
      </c>
      <c r="C85" s="970" t="s">
        <v>853</v>
      </c>
      <c r="D85" s="752" t="s">
        <v>1510</v>
      </c>
      <c r="E85" s="107"/>
    </row>
    <row r="86" spans="1:5" s="4" customFormat="1" ht="15.75" customHeight="1">
      <c r="A86" s="970"/>
      <c r="B86" s="970"/>
      <c r="C86" s="970"/>
      <c r="D86" s="778" t="s">
        <v>1511</v>
      </c>
      <c r="E86" s="146"/>
    </row>
    <row r="87" spans="1:5" s="4" customFormat="1" ht="56.25" customHeight="1">
      <c r="A87" s="106" t="s">
        <v>854</v>
      </c>
      <c r="B87" s="106" t="s">
        <v>855</v>
      </c>
      <c r="C87" s="106" t="s">
        <v>856</v>
      </c>
      <c r="D87" s="106" t="s">
        <v>1457</v>
      </c>
      <c r="E87" s="106"/>
    </row>
    <row r="88" spans="1:5" s="4" customFormat="1" ht="24" customHeight="1">
      <c r="A88" s="970" t="s">
        <v>857</v>
      </c>
      <c r="B88" s="970" t="s">
        <v>858</v>
      </c>
      <c r="C88" s="970" t="s">
        <v>859</v>
      </c>
      <c r="D88" s="742" t="s">
        <v>1402</v>
      </c>
      <c r="E88" s="120"/>
    </row>
    <row r="89" spans="1:5" s="4" customFormat="1" ht="31.5" customHeight="1">
      <c r="A89" s="970"/>
      <c r="B89" s="970"/>
      <c r="C89" s="970"/>
      <c r="D89" s="747" t="s">
        <v>1524</v>
      </c>
      <c r="E89" s="153"/>
    </row>
    <row r="90" spans="1:5" s="4" customFormat="1" ht="15.75" customHeight="1">
      <c r="A90" s="970"/>
      <c r="B90" s="970" t="s">
        <v>860</v>
      </c>
      <c r="C90" s="970" t="s">
        <v>861</v>
      </c>
      <c r="D90" s="742" t="s">
        <v>1509</v>
      </c>
      <c r="E90" s="120"/>
    </row>
    <row r="91" spans="1:5" s="4" customFormat="1" ht="24" customHeight="1">
      <c r="A91" s="970"/>
      <c r="B91" s="970"/>
      <c r="C91" s="970"/>
      <c r="D91" s="783" t="s">
        <v>1480</v>
      </c>
      <c r="E91" s="3"/>
    </row>
    <row r="92" spans="1:5" s="4" customFormat="1" ht="24" customHeight="1">
      <c r="A92" s="970"/>
      <c r="B92" s="970"/>
      <c r="C92" s="970"/>
      <c r="D92" s="104" t="s">
        <v>1525</v>
      </c>
      <c r="E92" s="3"/>
    </row>
    <row r="93" spans="1:5" s="4" customFormat="1" ht="24" customHeight="1">
      <c r="A93" s="970"/>
      <c r="B93" s="970"/>
      <c r="C93" s="970"/>
      <c r="D93" s="746" t="s">
        <v>1526</v>
      </c>
      <c r="E93" s="3"/>
    </row>
    <row r="94" spans="1:5" s="4" customFormat="1" ht="24" customHeight="1">
      <c r="A94" s="970"/>
      <c r="B94" s="970"/>
      <c r="C94" s="970"/>
      <c r="D94" s="104" t="s">
        <v>1527</v>
      </c>
      <c r="E94" s="3"/>
    </row>
    <row r="95" spans="1:5" s="4" customFormat="1" ht="24" customHeight="1">
      <c r="A95" s="970"/>
      <c r="B95" s="970"/>
      <c r="C95" s="970"/>
      <c r="D95" s="771" t="s">
        <v>1508</v>
      </c>
      <c r="E95" s="153"/>
    </row>
    <row r="96" spans="1:5" s="4" customFormat="1" ht="24">
      <c r="A96" s="966"/>
      <c r="B96" s="107" t="s">
        <v>862</v>
      </c>
      <c r="C96" s="107" t="s">
        <v>863</v>
      </c>
      <c r="D96" s="774" t="s">
        <v>1507</v>
      </c>
      <c r="E96" s="120"/>
    </row>
    <row r="97" spans="1:5" s="4" customFormat="1" ht="40.5" customHeight="1">
      <c r="A97" s="787" t="s">
        <v>864</v>
      </c>
      <c r="B97" s="787" t="s">
        <v>865</v>
      </c>
      <c r="C97" s="787" t="s">
        <v>866</v>
      </c>
      <c r="D97" s="788"/>
      <c r="E97" s="784" t="s">
        <v>1505</v>
      </c>
    </row>
    <row r="98" spans="1:5" s="4" customFormat="1" ht="12">
      <c r="A98" s="3"/>
      <c r="B98" s="3"/>
      <c r="C98" s="3"/>
      <c r="D98" s="104"/>
      <c r="E98" s="3"/>
    </row>
    <row r="99" spans="1:5" s="4" customFormat="1" ht="12">
      <c r="A99" s="3"/>
      <c r="B99" s="3"/>
      <c r="C99" s="3"/>
      <c r="D99" s="104"/>
      <c r="E99" s="3"/>
    </row>
    <row r="101" spans="1:5" ht="15">
      <c r="A101" s="138" t="s">
        <v>988</v>
      </c>
    </row>
    <row r="102" spans="1:5" s="4" customFormat="1" ht="20.25" customHeight="1">
      <c r="A102"/>
      <c r="B102"/>
      <c r="C102"/>
      <c r="D102"/>
      <c r="E102"/>
    </row>
    <row r="103" spans="1:5" s="4" customFormat="1" ht="15.75" customHeight="1">
      <c r="A103" s="109" t="s">
        <v>832</v>
      </c>
      <c r="B103" s="109" t="s">
        <v>770</v>
      </c>
      <c r="C103" s="109" t="s">
        <v>771</v>
      </c>
      <c r="D103" s="154" t="s">
        <v>772</v>
      </c>
      <c r="E103" s="154" t="s">
        <v>773</v>
      </c>
    </row>
    <row r="104" spans="1:5" s="4" customFormat="1" ht="15.75" customHeight="1">
      <c r="A104" s="966" t="s">
        <v>833</v>
      </c>
      <c r="B104" s="966" t="s">
        <v>912</v>
      </c>
      <c r="C104" s="966" t="s">
        <v>835</v>
      </c>
      <c r="D104" s="744" t="s">
        <v>1358</v>
      </c>
      <c r="E104" s="107"/>
    </row>
    <row r="105" spans="1:5" s="4" customFormat="1" ht="15.75" customHeight="1">
      <c r="A105" s="967"/>
      <c r="B105" s="967"/>
      <c r="C105" s="967"/>
      <c r="D105" s="746" t="s">
        <v>1362</v>
      </c>
      <c r="E105" s="129"/>
    </row>
    <row r="106" spans="1:5" s="4" customFormat="1" ht="15.75" customHeight="1">
      <c r="A106" s="967"/>
      <c r="B106" s="967"/>
      <c r="C106" s="967"/>
      <c r="D106" s="775" t="s">
        <v>1377</v>
      </c>
      <c r="E106" s="129"/>
    </row>
    <row r="107" spans="1:5" s="4" customFormat="1" ht="15.75" customHeight="1">
      <c r="A107" s="967"/>
      <c r="B107" s="971"/>
      <c r="C107" s="971"/>
      <c r="D107" s="775" t="s">
        <v>1504</v>
      </c>
      <c r="E107" s="129"/>
    </row>
    <row r="108" spans="1:5" s="4" customFormat="1" ht="15.75" customHeight="1">
      <c r="A108" s="967"/>
      <c r="B108" s="966" t="s">
        <v>913</v>
      </c>
      <c r="C108" s="966" t="s">
        <v>837</v>
      </c>
      <c r="D108" s="782" t="s">
        <v>989</v>
      </c>
      <c r="E108" s="107"/>
    </row>
    <row r="109" spans="1:5" s="4" customFormat="1" ht="15.75" customHeight="1">
      <c r="A109" s="967"/>
      <c r="B109" s="967"/>
      <c r="C109" s="967"/>
      <c r="D109" s="745" t="s">
        <v>1356</v>
      </c>
      <c r="E109" s="129"/>
    </row>
    <row r="110" spans="1:5" s="4" customFormat="1" ht="15.75" customHeight="1">
      <c r="A110" s="967"/>
      <c r="B110" s="967"/>
      <c r="C110" s="967"/>
      <c r="D110" s="777" t="s">
        <v>1503</v>
      </c>
      <c r="E110" s="129"/>
    </row>
    <row r="111" spans="1:5" s="4" customFormat="1" ht="27" customHeight="1">
      <c r="A111" s="967"/>
      <c r="B111" s="967"/>
      <c r="C111" s="967"/>
      <c r="D111" s="775" t="s">
        <v>1502</v>
      </c>
      <c r="E111" s="129"/>
    </row>
    <row r="112" spans="1:5" s="4" customFormat="1" ht="24" customHeight="1">
      <c r="A112" s="967"/>
      <c r="B112" s="971"/>
      <c r="C112" s="971"/>
      <c r="D112" s="775" t="s">
        <v>1501</v>
      </c>
      <c r="E112" s="129"/>
    </row>
    <row r="113" spans="1:5" s="4" customFormat="1" ht="15.75" customHeight="1">
      <c r="A113" s="967"/>
      <c r="B113" s="966" t="s">
        <v>914</v>
      </c>
      <c r="C113" s="966" t="s">
        <v>990</v>
      </c>
      <c r="D113" s="782" t="s">
        <v>1066</v>
      </c>
      <c r="E113" s="107"/>
    </row>
    <row r="114" spans="1:5" s="4" customFormat="1" ht="15.75" customHeight="1">
      <c r="A114" s="967"/>
      <c r="B114" s="967"/>
      <c r="C114" s="967"/>
      <c r="D114" s="775" t="s">
        <v>1500</v>
      </c>
      <c r="E114" s="129"/>
    </row>
    <row r="115" spans="1:5" s="4" customFormat="1" ht="15.75" customHeight="1">
      <c r="A115" s="971"/>
      <c r="B115" s="971"/>
      <c r="C115" s="971"/>
      <c r="D115" s="777" t="s">
        <v>1499</v>
      </c>
      <c r="E115" s="129"/>
    </row>
    <row r="116" spans="1:5" s="4" customFormat="1" ht="15.75" customHeight="1">
      <c r="A116" s="966" t="s">
        <v>991</v>
      </c>
      <c r="B116" s="966" t="s">
        <v>992</v>
      </c>
      <c r="C116" s="966" t="s">
        <v>993</v>
      </c>
      <c r="D116" s="774" t="s">
        <v>1498</v>
      </c>
      <c r="E116" s="107"/>
    </row>
    <row r="117" spans="1:5" s="4" customFormat="1" ht="42" customHeight="1">
      <c r="A117" s="967"/>
      <c r="B117" s="967"/>
      <c r="C117" s="967"/>
      <c r="D117" s="745" t="s">
        <v>1497</v>
      </c>
      <c r="E117" s="129"/>
    </row>
    <row r="118" spans="1:5" ht="36">
      <c r="A118" s="130" t="s">
        <v>994</v>
      </c>
      <c r="B118" s="130" t="s">
        <v>995</v>
      </c>
      <c r="C118" s="130" t="s">
        <v>996</v>
      </c>
      <c r="D118" s="786" t="s">
        <v>1495</v>
      </c>
      <c r="E118" s="130"/>
    </row>
    <row r="119" spans="1:5" s="4" customFormat="1" ht="12">
      <c r="A119" s="131"/>
      <c r="B119" s="3"/>
      <c r="C119" s="3"/>
      <c r="D119" s="104"/>
      <c r="E119" s="3"/>
    </row>
    <row r="120" spans="1:5" s="4" customFormat="1" ht="12">
      <c r="A120" s="3"/>
      <c r="B120" s="3"/>
      <c r="C120" s="3"/>
      <c r="D120" s="104"/>
      <c r="E120" s="3"/>
    </row>
    <row r="121" spans="1:5">
      <c r="A121" s="3"/>
      <c r="B121" s="3"/>
      <c r="C121" s="3"/>
      <c r="D121" s="104"/>
      <c r="E121" s="3"/>
    </row>
    <row r="122" spans="1:5" ht="15">
      <c r="A122" s="138" t="s">
        <v>1123</v>
      </c>
    </row>
    <row r="123" spans="1:5" s="4" customFormat="1" ht="16.5" customHeight="1">
      <c r="A123"/>
      <c r="B123"/>
      <c r="C123"/>
      <c r="D123"/>
      <c r="E123"/>
    </row>
    <row r="124" spans="1:5" s="4" customFormat="1" ht="16.5" customHeight="1">
      <c r="A124" s="105" t="s">
        <v>832</v>
      </c>
      <c r="B124" s="105" t="s">
        <v>770</v>
      </c>
      <c r="C124" s="105" t="s">
        <v>771</v>
      </c>
      <c r="D124" s="105" t="s">
        <v>772</v>
      </c>
      <c r="E124" s="105" t="s">
        <v>773</v>
      </c>
    </row>
    <row r="125" spans="1:5" s="4" customFormat="1" ht="16.5" customHeight="1">
      <c r="A125" s="966" t="s">
        <v>833</v>
      </c>
      <c r="B125" s="966" t="s">
        <v>834</v>
      </c>
      <c r="C125" s="966" t="s">
        <v>835</v>
      </c>
      <c r="D125" s="742" t="s">
        <v>1359</v>
      </c>
      <c r="E125" s="107"/>
    </row>
    <row r="126" spans="1:5" s="4" customFormat="1" ht="16.5" customHeight="1">
      <c r="A126" s="966"/>
      <c r="B126" s="966"/>
      <c r="C126" s="966"/>
      <c r="D126" s="746" t="s">
        <v>1363</v>
      </c>
      <c r="E126" s="129"/>
    </row>
    <row r="127" spans="1:5" s="4" customFormat="1" ht="24.75" customHeight="1">
      <c r="A127" s="966"/>
      <c r="B127" s="966"/>
      <c r="C127" s="966"/>
      <c r="D127" s="769" t="s">
        <v>1393</v>
      </c>
      <c r="E127" s="146"/>
    </row>
    <row r="128" spans="1:5" s="4" customFormat="1" ht="18.95" customHeight="1">
      <c r="A128" s="966"/>
      <c r="B128" s="106" t="s">
        <v>836</v>
      </c>
      <c r="C128" s="106" t="s">
        <v>837</v>
      </c>
      <c r="D128" s="770" t="s">
        <v>1393</v>
      </c>
      <c r="E128" s="106"/>
    </row>
    <row r="129" spans="1:5" s="4" customFormat="1" ht="24" customHeight="1">
      <c r="A129" s="966"/>
      <c r="B129" s="966" t="s">
        <v>838</v>
      </c>
      <c r="C129" s="966" t="s">
        <v>839</v>
      </c>
      <c r="D129" s="752" t="s">
        <v>1467</v>
      </c>
      <c r="E129" s="107"/>
    </row>
    <row r="130" spans="1:5" s="4" customFormat="1" ht="24" customHeight="1">
      <c r="A130" s="966"/>
      <c r="B130" s="966"/>
      <c r="C130" s="966"/>
      <c r="D130" s="753" t="s">
        <v>1401</v>
      </c>
      <c r="E130" s="146"/>
    </row>
    <row r="131" spans="1:5" s="4" customFormat="1" ht="93.75" customHeight="1">
      <c r="A131" s="966" t="s">
        <v>867</v>
      </c>
      <c r="B131" s="107" t="s">
        <v>868</v>
      </c>
      <c r="C131" s="106" t="s">
        <v>869</v>
      </c>
      <c r="D131" s="751" t="s">
        <v>1493</v>
      </c>
      <c r="E131" s="106"/>
    </row>
    <row r="132" spans="1:5" s="4" customFormat="1" ht="96">
      <c r="A132" s="966"/>
      <c r="B132" s="966" t="s">
        <v>870</v>
      </c>
      <c r="C132" s="966" t="s">
        <v>871</v>
      </c>
      <c r="D132" s="782" t="s">
        <v>872</v>
      </c>
      <c r="E132" s="107" t="s">
        <v>873</v>
      </c>
    </row>
    <row r="133" spans="1:5" s="4" customFormat="1" ht="80.25" customHeight="1">
      <c r="A133" s="966"/>
      <c r="B133" s="966"/>
      <c r="C133" s="966"/>
      <c r="D133" s="776"/>
      <c r="E133" s="146" t="s">
        <v>874</v>
      </c>
    </row>
    <row r="134" spans="1:5" s="4" customFormat="1" ht="15.75" customHeight="1">
      <c r="A134" s="966"/>
      <c r="B134" s="106" t="s">
        <v>875</v>
      </c>
      <c r="C134" s="106" t="s">
        <v>876</v>
      </c>
      <c r="D134" s="751" t="s">
        <v>1493</v>
      </c>
      <c r="E134" s="106"/>
    </row>
    <row r="135" spans="1:5" s="4" customFormat="1" ht="15.75" customHeight="1">
      <c r="A135" s="966"/>
      <c r="B135" s="966" t="s">
        <v>877</v>
      </c>
      <c r="C135" s="966" t="s">
        <v>878</v>
      </c>
      <c r="D135" s="752" t="s">
        <v>1493</v>
      </c>
      <c r="E135" s="107"/>
    </row>
    <row r="136" spans="1:5" s="4" customFormat="1" ht="15.75" customHeight="1">
      <c r="A136" s="966"/>
      <c r="B136" s="966"/>
      <c r="C136" s="966"/>
      <c r="D136" s="753" t="s">
        <v>1391</v>
      </c>
      <c r="E136" s="146"/>
    </row>
    <row r="137" spans="1:5" s="4" customFormat="1" ht="15.75" customHeight="1">
      <c r="A137" s="966"/>
      <c r="B137" s="966" t="s">
        <v>879</v>
      </c>
      <c r="C137" s="966" t="s">
        <v>880</v>
      </c>
      <c r="D137" s="751" t="s">
        <v>1492</v>
      </c>
      <c r="E137" s="106"/>
    </row>
    <row r="138" spans="1:5" s="4" customFormat="1" ht="15.75" customHeight="1">
      <c r="A138" s="966"/>
      <c r="B138" s="966"/>
      <c r="C138" s="966"/>
      <c r="D138" s="750" t="s">
        <v>1400</v>
      </c>
      <c r="E138" s="106"/>
    </row>
    <row r="139" spans="1:5" s="4" customFormat="1" ht="24">
      <c r="A139" s="966" t="s">
        <v>881</v>
      </c>
      <c r="B139" s="107" t="s">
        <v>882</v>
      </c>
      <c r="C139" s="106" t="s">
        <v>883</v>
      </c>
      <c r="D139" s="750" t="s">
        <v>1399</v>
      </c>
      <c r="E139" s="106"/>
    </row>
    <row r="140" spans="1:5" s="4" customFormat="1" ht="24">
      <c r="A140" s="966"/>
      <c r="B140" s="106" t="s">
        <v>884</v>
      </c>
      <c r="C140" s="106" t="s">
        <v>885</v>
      </c>
      <c r="D140" s="750" t="s">
        <v>1399</v>
      </c>
      <c r="E140" s="106"/>
    </row>
    <row r="141" spans="1:5" s="4" customFormat="1" ht="15.75" customHeight="1">
      <c r="A141" s="966"/>
      <c r="B141" s="966" t="s">
        <v>886</v>
      </c>
      <c r="C141" s="966" t="s">
        <v>887</v>
      </c>
      <c r="D141" s="782" t="s">
        <v>1491</v>
      </c>
      <c r="E141" s="107"/>
    </row>
    <row r="142" spans="1:5" s="4" customFormat="1" ht="15.75" customHeight="1">
      <c r="A142" s="966"/>
      <c r="B142" s="966"/>
      <c r="C142" s="966"/>
      <c r="D142" s="753" t="s">
        <v>1399</v>
      </c>
      <c r="E142" s="146"/>
    </row>
    <row r="143" spans="1:5" s="4" customFormat="1" ht="15.75" customHeight="1">
      <c r="A143" s="966"/>
      <c r="B143" s="106" t="s">
        <v>888</v>
      </c>
      <c r="C143" s="106" t="s">
        <v>889</v>
      </c>
      <c r="D143" s="750" t="s">
        <v>1399</v>
      </c>
      <c r="E143" s="106"/>
    </row>
    <row r="144" spans="1:5" s="4" customFormat="1" ht="15.75" customHeight="1">
      <c r="A144" s="966"/>
      <c r="B144" s="106" t="s">
        <v>890</v>
      </c>
      <c r="C144" s="106" t="s">
        <v>891</v>
      </c>
      <c r="D144" s="751" t="s">
        <v>1490</v>
      </c>
      <c r="E144" s="106"/>
    </row>
    <row r="145" spans="1:5" s="4" customFormat="1" ht="22.5" customHeight="1">
      <c r="A145" s="106" t="s">
        <v>892</v>
      </c>
      <c r="B145" s="106" t="s">
        <v>893</v>
      </c>
      <c r="C145" s="106" t="s">
        <v>894</v>
      </c>
      <c r="D145" s="750" t="s">
        <v>1398</v>
      </c>
      <c r="E145" s="106"/>
    </row>
    <row r="146" spans="1:5" s="4" customFormat="1" ht="24">
      <c r="A146" s="966" t="s">
        <v>895</v>
      </c>
      <c r="B146" s="106" t="s">
        <v>896</v>
      </c>
      <c r="C146" s="106" t="s">
        <v>897</v>
      </c>
      <c r="D146" s="750" t="s">
        <v>1397</v>
      </c>
      <c r="E146" s="106"/>
    </row>
    <row r="147" spans="1:5" s="4" customFormat="1" ht="24" customHeight="1">
      <c r="A147" s="966"/>
      <c r="B147" s="106" t="s">
        <v>898</v>
      </c>
      <c r="C147" s="106" t="s">
        <v>899</v>
      </c>
      <c r="D147" s="750" t="s">
        <v>1396</v>
      </c>
      <c r="E147" s="106"/>
    </row>
    <row r="148" spans="1:5" s="4" customFormat="1" ht="24" customHeight="1">
      <c r="A148" s="966"/>
      <c r="B148" s="106" t="s">
        <v>900</v>
      </c>
      <c r="C148" s="106" t="s">
        <v>901</v>
      </c>
      <c r="D148" s="751" t="s">
        <v>1489</v>
      </c>
      <c r="E148" s="106"/>
    </row>
    <row r="149" spans="1:5" s="4" customFormat="1" ht="24" customHeight="1">
      <c r="A149" s="966"/>
      <c r="B149" s="966" t="s">
        <v>902</v>
      </c>
      <c r="C149" s="966" t="s">
        <v>903</v>
      </c>
      <c r="D149" s="752" t="s">
        <v>1489</v>
      </c>
      <c r="E149" s="107"/>
    </row>
    <row r="150" spans="1:5" s="4" customFormat="1" ht="15.75" customHeight="1">
      <c r="A150" s="966"/>
      <c r="B150" s="966"/>
      <c r="C150" s="966"/>
      <c r="D150" s="753" t="s">
        <v>1395</v>
      </c>
      <c r="E150" s="146"/>
    </row>
    <row r="151" spans="1:5" s="4" customFormat="1" ht="24" customHeight="1">
      <c r="A151" s="966"/>
      <c r="B151" s="106" t="s">
        <v>904</v>
      </c>
      <c r="C151" s="106" t="s">
        <v>905</v>
      </c>
      <c r="D151" s="750" t="s">
        <v>1488</v>
      </c>
      <c r="E151" s="106"/>
    </row>
    <row r="152" spans="1:5" s="4" customFormat="1" ht="50.25" customHeight="1">
      <c r="A152" s="966" t="s">
        <v>906</v>
      </c>
      <c r="B152" s="106" t="s">
        <v>907</v>
      </c>
      <c r="C152" s="106" t="s">
        <v>908</v>
      </c>
      <c r="D152" s="750" t="s">
        <v>1367</v>
      </c>
      <c r="E152" s="106"/>
    </row>
    <row r="153" spans="1:5" s="4" customFormat="1" ht="36.75" customHeight="1">
      <c r="A153" s="966"/>
      <c r="B153" s="966" t="s">
        <v>909</v>
      </c>
      <c r="C153" s="966" t="s">
        <v>910</v>
      </c>
      <c r="D153" s="752" t="s">
        <v>1486</v>
      </c>
      <c r="E153" s="974" t="s">
        <v>1058</v>
      </c>
    </row>
    <row r="154" spans="1:5" s="4" customFormat="1" ht="27.75" customHeight="1">
      <c r="A154" s="976"/>
      <c r="B154" s="976"/>
      <c r="C154" s="968"/>
      <c r="D154" s="780" t="s">
        <v>1485</v>
      </c>
      <c r="E154" s="975"/>
    </row>
    <row r="156" spans="1:5" s="4" customFormat="1" ht="12">
      <c r="A156" s="3"/>
      <c r="B156" s="3"/>
      <c r="C156" s="3"/>
      <c r="D156" s="104"/>
      <c r="E156" s="3"/>
    </row>
    <row r="157" spans="1:5">
      <c r="A157" s="3"/>
      <c r="B157" s="3"/>
      <c r="C157" s="3"/>
      <c r="D157" s="104"/>
      <c r="E157" s="3"/>
    </row>
    <row r="158" spans="1:5" ht="15">
      <c r="A158" s="138" t="s">
        <v>972</v>
      </c>
    </row>
    <row r="159" spans="1:5" s="4" customFormat="1" ht="15.75" customHeight="1">
      <c r="A159"/>
      <c r="B159"/>
      <c r="C159"/>
      <c r="D159"/>
      <c r="E159"/>
    </row>
    <row r="160" spans="1:5" s="4" customFormat="1" ht="15.75" customHeight="1">
      <c r="A160" s="109" t="s">
        <v>832</v>
      </c>
      <c r="B160" s="109" t="s">
        <v>770</v>
      </c>
      <c r="C160" s="109" t="s">
        <v>771</v>
      </c>
      <c r="D160" s="109" t="s">
        <v>772</v>
      </c>
      <c r="E160" s="109" t="s">
        <v>773</v>
      </c>
    </row>
    <row r="161" spans="1:5" s="4" customFormat="1" ht="15.75" customHeight="1">
      <c r="A161" s="970" t="s">
        <v>833</v>
      </c>
      <c r="B161" s="964" t="s">
        <v>834</v>
      </c>
      <c r="C161" s="970" t="s">
        <v>835</v>
      </c>
      <c r="D161" s="744" t="s">
        <v>1360</v>
      </c>
      <c r="E161" s="120"/>
    </row>
    <row r="162" spans="1:5" s="4" customFormat="1" ht="15.75" customHeight="1">
      <c r="A162" s="970"/>
      <c r="B162" s="964"/>
      <c r="C162" s="970"/>
      <c r="D162" s="746" t="s">
        <v>1362</v>
      </c>
      <c r="E162" s="3"/>
    </row>
    <row r="163" spans="1:5" s="4" customFormat="1" ht="15.75" customHeight="1">
      <c r="A163" s="970"/>
      <c r="B163" s="964"/>
      <c r="C163" s="970"/>
      <c r="D163" s="769" t="s">
        <v>1393</v>
      </c>
      <c r="E163" s="153"/>
    </row>
    <row r="164" spans="1:5" s="4" customFormat="1" ht="15.75" customHeight="1">
      <c r="A164" s="970"/>
      <c r="B164" s="964" t="s">
        <v>836</v>
      </c>
      <c r="C164" s="970" t="s">
        <v>837</v>
      </c>
      <c r="D164" s="779" t="s">
        <v>1467</v>
      </c>
      <c r="E164" s="120"/>
    </row>
    <row r="165" spans="1:5" s="4" customFormat="1" ht="15.75" customHeight="1">
      <c r="A165" s="970"/>
      <c r="B165" s="964"/>
      <c r="C165" s="970"/>
      <c r="D165" s="769" t="s">
        <v>1393</v>
      </c>
      <c r="E165" s="153"/>
    </row>
    <row r="166" spans="1:5" s="4" customFormat="1" ht="24" customHeight="1">
      <c r="A166" s="970"/>
      <c r="B166" s="964" t="s">
        <v>838</v>
      </c>
      <c r="C166" s="970" t="s">
        <v>839</v>
      </c>
      <c r="D166" s="779" t="s">
        <v>1467</v>
      </c>
      <c r="E166" s="120"/>
    </row>
    <row r="167" spans="1:5" s="4" customFormat="1" ht="24" customHeight="1">
      <c r="A167" s="970"/>
      <c r="B167" s="964"/>
      <c r="C167" s="970"/>
      <c r="D167" s="747" t="s">
        <v>1394</v>
      </c>
      <c r="E167" s="153"/>
    </row>
    <row r="168" spans="1:5" s="4" customFormat="1" ht="24" customHeight="1">
      <c r="A168" s="972" t="s">
        <v>973</v>
      </c>
      <c r="B168" s="103" t="s">
        <v>974</v>
      </c>
      <c r="C168" s="103" t="s">
        <v>975</v>
      </c>
      <c r="D168" s="770" t="s">
        <v>1484</v>
      </c>
      <c r="E168" s="103"/>
    </row>
    <row r="169" spans="1:5" s="4" customFormat="1" ht="24" customHeight="1">
      <c r="A169" s="972"/>
      <c r="B169" s="103" t="s">
        <v>976</v>
      </c>
      <c r="C169" s="103" t="s">
        <v>977</v>
      </c>
      <c r="D169" s="770" t="s">
        <v>1484</v>
      </c>
      <c r="E169" s="103"/>
    </row>
    <row r="170" spans="1:5" s="4" customFormat="1" ht="31.5" customHeight="1">
      <c r="A170" s="972"/>
      <c r="B170" s="103" t="s">
        <v>978</v>
      </c>
      <c r="C170" s="103" t="s">
        <v>979</v>
      </c>
      <c r="D170" s="770" t="s">
        <v>1484</v>
      </c>
      <c r="E170" s="103"/>
    </row>
    <row r="171" spans="1:5" s="4" customFormat="1" ht="15.75" customHeight="1">
      <c r="A171" s="972"/>
      <c r="B171" s="103" t="s">
        <v>980</v>
      </c>
      <c r="C171" s="103" t="s">
        <v>981</v>
      </c>
      <c r="D171" s="742" t="s">
        <v>1483</v>
      </c>
      <c r="E171" s="120"/>
    </row>
    <row r="172" spans="1:5" s="4" customFormat="1" ht="15.75" customHeight="1">
      <c r="A172" s="972"/>
      <c r="B172" s="964" t="s">
        <v>982</v>
      </c>
      <c r="C172" s="964" t="s">
        <v>983</v>
      </c>
      <c r="D172" s="746" t="s">
        <v>1483</v>
      </c>
      <c r="E172" s="3"/>
    </row>
    <row r="173" spans="1:5" s="4" customFormat="1" ht="15.75" customHeight="1">
      <c r="A173" s="972"/>
      <c r="B173" s="964"/>
      <c r="C173" s="964"/>
      <c r="D173" s="769" t="s">
        <v>1393</v>
      </c>
      <c r="E173" s="153"/>
    </row>
    <row r="174" spans="1:5" s="4" customFormat="1" ht="31.5" customHeight="1">
      <c r="A174" s="972"/>
      <c r="B174" s="103" t="s">
        <v>984</v>
      </c>
      <c r="C174" s="103" t="s">
        <v>985</v>
      </c>
      <c r="D174" s="770" t="s">
        <v>1482</v>
      </c>
      <c r="E174" s="103"/>
    </row>
    <row r="175" spans="1:5" s="4" customFormat="1" ht="24" customHeight="1">
      <c r="A175" s="972"/>
      <c r="B175" s="103" t="s">
        <v>986</v>
      </c>
      <c r="C175" s="103" t="s">
        <v>987</v>
      </c>
      <c r="D175" s="770" t="s">
        <v>1482</v>
      </c>
      <c r="E175" s="103"/>
    </row>
    <row r="176" spans="1:5" s="4" customFormat="1" ht="24" customHeight="1">
      <c r="A176" s="970" t="s">
        <v>895</v>
      </c>
      <c r="B176" s="103" t="s">
        <v>896</v>
      </c>
      <c r="C176" s="106" t="s">
        <v>897</v>
      </c>
      <c r="D176" s="751" t="s">
        <v>1392</v>
      </c>
      <c r="E176" s="106"/>
    </row>
    <row r="177" spans="1:5" s="4" customFormat="1" ht="24" customHeight="1">
      <c r="A177" s="970"/>
      <c r="B177" s="103" t="s">
        <v>898</v>
      </c>
      <c r="C177" s="106" t="s">
        <v>899</v>
      </c>
      <c r="D177" s="751" t="s">
        <v>1392</v>
      </c>
      <c r="E177" s="106"/>
    </row>
    <row r="178" spans="1:5" s="4" customFormat="1" ht="24" customHeight="1">
      <c r="A178" s="970"/>
      <c r="B178" s="103" t="s">
        <v>900</v>
      </c>
      <c r="C178" s="106" t="s">
        <v>901</v>
      </c>
      <c r="D178" s="752" t="s">
        <v>1481</v>
      </c>
      <c r="E178" s="107"/>
    </row>
    <row r="179" spans="1:5" s="4" customFormat="1" ht="31.5" customHeight="1">
      <c r="A179" s="970"/>
      <c r="B179" s="964" t="s">
        <v>902</v>
      </c>
      <c r="C179" s="970" t="s">
        <v>903</v>
      </c>
      <c r="D179" s="752" t="s">
        <v>1481</v>
      </c>
      <c r="E179" s="107"/>
    </row>
    <row r="180" spans="1:5" s="4" customFormat="1" ht="15.75" customHeight="1">
      <c r="A180" s="970"/>
      <c r="B180" s="964"/>
      <c r="C180" s="970"/>
      <c r="D180" s="778" t="s">
        <v>1392</v>
      </c>
      <c r="E180" s="146"/>
    </row>
    <row r="181" spans="1:5">
      <c r="A181" s="973"/>
      <c r="B181" s="108" t="s">
        <v>904</v>
      </c>
      <c r="C181" s="108" t="s">
        <v>905</v>
      </c>
      <c r="D181" s="108" t="s">
        <v>1481</v>
      </c>
      <c r="E181" s="147"/>
    </row>
    <row r="183" spans="1:5" s="4" customFormat="1" ht="12">
      <c r="A183" s="3"/>
      <c r="B183" s="3"/>
      <c r="C183" s="3"/>
      <c r="D183" s="104"/>
      <c r="E183" s="3"/>
    </row>
    <row r="184" spans="1:5">
      <c r="A184" s="3"/>
      <c r="B184" s="3"/>
      <c r="C184" s="3"/>
      <c r="E184" s="3"/>
    </row>
    <row r="185" spans="1:5" ht="15">
      <c r="A185" s="138" t="s">
        <v>911</v>
      </c>
    </row>
    <row r="186" spans="1:5" s="4" customFormat="1" ht="15.75" customHeight="1">
      <c r="A186"/>
      <c r="B186"/>
      <c r="C186"/>
      <c r="D186"/>
      <c r="E186"/>
    </row>
    <row r="187" spans="1:5" s="4" customFormat="1" ht="15.75" customHeight="1">
      <c r="A187" s="109" t="s">
        <v>832</v>
      </c>
      <c r="B187" s="109" t="s">
        <v>770</v>
      </c>
      <c r="C187" s="109" t="s">
        <v>771</v>
      </c>
      <c r="D187" s="109" t="s">
        <v>772</v>
      </c>
      <c r="E187" s="109" t="s">
        <v>773</v>
      </c>
    </row>
    <row r="188" spans="1:5" s="4" customFormat="1" ht="15.75" customHeight="1">
      <c r="A188" s="966" t="s">
        <v>833</v>
      </c>
      <c r="B188" s="970" t="s">
        <v>912</v>
      </c>
      <c r="C188" s="970" t="s">
        <v>835</v>
      </c>
      <c r="D188" s="744" t="s">
        <v>1356</v>
      </c>
      <c r="E188" s="107"/>
    </row>
    <row r="189" spans="1:5" s="4" customFormat="1" ht="15.75" customHeight="1">
      <c r="A189" s="966"/>
      <c r="B189" s="970"/>
      <c r="C189" s="970"/>
      <c r="D189" s="746" t="s">
        <v>1361</v>
      </c>
      <c r="E189" s="129"/>
    </row>
    <row r="190" spans="1:5" s="4" customFormat="1" ht="15.75" customHeight="1">
      <c r="A190" s="966"/>
      <c r="B190" s="970"/>
      <c r="C190" s="970"/>
      <c r="D190" s="753" t="s">
        <v>1377</v>
      </c>
      <c r="E190" s="146"/>
    </row>
    <row r="191" spans="1:5" s="4" customFormat="1" ht="15.75" customHeight="1">
      <c r="A191" s="966"/>
      <c r="B191" s="970" t="s">
        <v>913</v>
      </c>
      <c r="C191" s="970" t="s">
        <v>837</v>
      </c>
      <c r="D191" s="752" t="s">
        <v>1480</v>
      </c>
      <c r="E191" s="107"/>
    </row>
    <row r="192" spans="1:5" s="4" customFormat="1" ht="15.75" customHeight="1">
      <c r="A192" s="966"/>
      <c r="B192" s="970"/>
      <c r="C192" s="970"/>
      <c r="D192" s="753" t="s">
        <v>1377</v>
      </c>
      <c r="E192" s="146"/>
    </row>
    <row r="193" spans="1:5" s="4" customFormat="1" ht="15.75" customHeight="1">
      <c r="A193" s="966"/>
      <c r="B193" s="970" t="s">
        <v>914</v>
      </c>
      <c r="C193" s="970" t="s">
        <v>839</v>
      </c>
      <c r="D193" s="752" t="s">
        <v>1480</v>
      </c>
      <c r="E193" s="107"/>
    </row>
    <row r="194" spans="1:5" s="4" customFormat="1" ht="12">
      <c r="A194" s="966"/>
      <c r="B194" s="970"/>
      <c r="C194" s="970"/>
      <c r="D194" s="753" t="s">
        <v>1377</v>
      </c>
      <c r="E194" s="146"/>
    </row>
    <row r="195" spans="1:5" s="4" customFormat="1" ht="24.6" customHeight="1">
      <c r="A195" s="966" t="s">
        <v>915</v>
      </c>
      <c r="B195" s="106" t="s">
        <v>916</v>
      </c>
      <c r="C195" s="106" t="s">
        <v>917</v>
      </c>
      <c r="D195" s="749" t="s">
        <v>1368</v>
      </c>
      <c r="E195" s="106"/>
    </row>
    <row r="196" spans="1:5" s="4" customFormat="1" ht="88.5" customHeight="1">
      <c r="A196" s="966"/>
      <c r="B196" s="970" t="s">
        <v>918</v>
      </c>
      <c r="C196" s="970" t="s">
        <v>919</v>
      </c>
      <c r="D196" s="774" t="s">
        <v>1377</v>
      </c>
      <c r="E196" s="107" t="s">
        <v>920</v>
      </c>
    </row>
    <row r="197" spans="1:5" s="4" customFormat="1" ht="102" customHeight="1">
      <c r="A197" s="966"/>
      <c r="B197" s="970"/>
      <c r="C197" s="970"/>
      <c r="D197" s="776" t="s">
        <v>921</v>
      </c>
      <c r="E197" s="146" t="s">
        <v>922</v>
      </c>
    </row>
    <row r="198" spans="1:5" s="4" customFormat="1" ht="15.75" customHeight="1">
      <c r="A198" s="966"/>
      <c r="B198" s="970" t="s">
        <v>1125</v>
      </c>
      <c r="C198" s="970" t="s">
        <v>360</v>
      </c>
      <c r="D198" s="752" t="s">
        <v>1463</v>
      </c>
      <c r="E198" s="107"/>
    </row>
    <row r="199" spans="1:5" s="4" customFormat="1" ht="15.75" customHeight="1">
      <c r="A199" s="966"/>
      <c r="B199" s="970"/>
      <c r="C199" s="970"/>
      <c r="D199" s="753" t="s">
        <v>1479</v>
      </c>
      <c r="E199" s="146"/>
    </row>
    <row r="200" spans="1:5" s="4" customFormat="1" ht="38.1" customHeight="1">
      <c r="A200" s="106" t="s">
        <v>923</v>
      </c>
      <c r="B200" s="106" t="s">
        <v>924</v>
      </c>
      <c r="C200" s="106" t="s">
        <v>925</v>
      </c>
      <c r="D200" s="750" t="s">
        <v>1383</v>
      </c>
      <c r="E200" s="106"/>
    </row>
    <row r="201" spans="1:5" s="4" customFormat="1" ht="31.5" customHeight="1">
      <c r="A201" s="970" t="s">
        <v>926</v>
      </c>
      <c r="B201" s="106" t="s">
        <v>927</v>
      </c>
      <c r="C201" s="106" t="s">
        <v>928</v>
      </c>
      <c r="D201" s="750" t="s">
        <v>1377</v>
      </c>
      <c r="E201" s="106"/>
    </row>
    <row r="202" spans="1:5" s="4" customFormat="1" ht="15.75" customHeight="1">
      <c r="A202" s="970"/>
      <c r="B202" s="970" t="s">
        <v>929</v>
      </c>
      <c r="C202" s="970" t="s">
        <v>930</v>
      </c>
      <c r="D202" s="774" t="s">
        <v>1383</v>
      </c>
      <c r="E202" s="107"/>
    </row>
    <row r="203" spans="1:5" s="4" customFormat="1" ht="15.75" customHeight="1">
      <c r="A203" s="970"/>
      <c r="B203" s="970"/>
      <c r="C203" s="970"/>
      <c r="D203" s="753" t="s">
        <v>1391</v>
      </c>
      <c r="E203" s="146"/>
    </row>
    <row r="204" spans="1:5" s="4" customFormat="1" ht="24" customHeight="1">
      <c r="A204" s="970"/>
      <c r="B204" s="106" t="s">
        <v>931</v>
      </c>
      <c r="C204" s="106" t="s">
        <v>932</v>
      </c>
      <c r="D204" s="750" t="s">
        <v>1384</v>
      </c>
      <c r="E204" s="106"/>
    </row>
    <row r="205" spans="1:5" s="4" customFormat="1" ht="39.75" customHeight="1">
      <c r="A205" s="970"/>
      <c r="B205" s="106" t="s">
        <v>933</v>
      </c>
      <c r="C205" s="106" t="s">
        <v>934</v>
      </c>
      <c r="D205" s="750" t="s">
        <v>1383</v>
      </c>
      <c r="E205" s="106"/>
    </row>
    <row r="206" spans="1:5" s="4" customFormat="1" ht="31.5" customHeight="1">
      <c r="A206" s="970"/>
      <c r="B206" s="106" t="s">
        <v>935</v>
      </c>
      <c r="C206" s="106" t="s">
        <v>936</v>
      </c>
      <c r="D206" s="750" t="s">
        <v>1382</v>
      </c>
      <c r="E206" s="106"/>
    </row>
    <row r="207" spans="1:5" s="4" customFormat="1" ht="15.75" customHeight="1">
      <c r="A207" s="970"/>
      <c r="B207" s="106" t="s">
        <v>937</v>
      </c>
      <c r="C207" s="106" t="s">
        <v>938</v>
      </c>
      <c r="D207" s="750" t="s">
        <v>1382</v>
      </c>
      <c r="E207" s="106"/>
    </row>
    <row r="208" spans="1:5" s="4" customFormat="1" ht="38.85" customHeight="1">
      <c r="A208" s="970"/>
      <c r="B208" s="106" t="s">
        <v>939</v>
      </c>
      <c r="C208" s="106" t="s">
        <v>940</v>
      </c>
      <c r="D208" s="750" t="s">
        <v>1381</v>
      </c>
      <c r="E208" s="106"/>
    </row>
    <row r="209" spans="1:5" s="4" customFormat="1" ht="15.75" customHeight="1">
      <c r="A209" s="970"/>
      <c r="B209" s="970" t="s">
        <v>941</v>
      </c>
      <c r="C209" s="970" t="s">
        <v>942</v>
      </c>
      <c r="D209" s="752" t="s">
        <v>1380</v>
      </c>
      <c r="E209" s="107"/>
    </row>
    <row r="210" spans="1:5" s="4" customFormat="1" ht="15.75" customHeight="1">
      <c r="A210" s="970"/>
      <c r="B210" s="970"/>
      <c r="C210" s="970"/>
      <c r="D210" s="753" t="s">
        <v>1377</v>
      </c>
      <c r="E210" s="146"/>
    </row>
    <row r="211" spans="1:5" s="4" customFormat="1" ht="15.75" customHeight="1">
      <c r="A211" s="970"/>
      <c r="B211" s="106" t="s">
        <v>943</v>
      </c>
      <c r="C211" s="106" t="s">
        <v>944</v>
      </c>
      <c r="D211" s="753" t="s">
        <v>1377</v>
      </c>
      <c r="E211" s="146"/>
    </row>
    <row r="212" spans="1:5" s="4" customFormat="1" ht="42.75" customHeight="1">
      <c r="A212" s="970"/>
      <c r="B212" s="106" t="s">
        <v>945</v>
      </c>
      <c r="C212" s="106" t="s">
        <v>946</v>
      </c>
      <c r="D212" s="751" t="s">
        <v>1374</v>
      </c>
      <c r="E212" s="106" t="s">
        <v>947</v>
      </c>
    </row>
    <row r="213" spans="1:5" s="4" customFormat="1" ht="31.5" customHeight="1">
      <c r="A213" s="970" t="s">
        <v>948</v>
      </c>
      <c r="B213" s="106" t="s">
        <v>949</v>
      </c>
      <c r="C213" s="106" t="s">
        <v>950</v>
      </c>
      <c r="D213" s="751" t="s">
        <v>1373</v>
      </c>
      <c r="E213" s="106"/>
    </row>
    <row r="214" spans="1:5" s="4" customFormat="1" ht="15.75" customHeight="1">
      <c r="A214" s="970"/>
      <c r="B214" s="970" t="s">
        <v>951</v>
      </c>
      <c r="C214" s="970" t="s">
        <v>952</v>
      </c>
      <c r="D214" s="752" t="s">
        <v>1372</v>
      </c>
      <c r="E214" s="107"/>
    </row>
    <row r="215" spans="1:5" s="4" customFormat="1" ht="32.85" customHeight="1">
      <c r="A215" s="970"/>
      <c r="B215" s="970"/>
      <c r="C215" s="970"/>
      <c r="D215" s="753" t="s">
        <v>1376</v>
      </c>
      <c r="E215" s="146"/>
    </row>
    <row r="216" spans="1:5" s="4" customFormat="1" ht="41.1" customHeight="1">
      <c r="A216" s="970"/>
      <c r="B216" s="106" t="s">
        <v>953</v>
      </c>
      <c r="C216" s="106" t="s">
        <v>954</v>
      </c>
      <c r="D216" s="751" t="s">
        <v>1371</v>
      </c>
      <c r="E216" s="106"/>
    </row>
    <row r="217" spans="1:5" s="4" customFormat="1" ht="24" customHeight="1">
      <c r="A217" s="970" t="s">
        <v>955</v>
      </c>
      <c r="B217" s="106" t="s">
        <v>956</v>
      </c>
      <c r="C217" s="106" t="s">
        <v>957</v>
      </c>
      <c r="D217" s="751" t="s">
        <v>1370</v>
      </c>
      <c r="E217" s="106"/>
    </row>
    <row r="218" spans="1:5" s="4" customFormat="1" ht="24" customHeight="1">
      <c r="A218" s="970"/>
      <c r="B218" s="106" t="s">
        <v>958</v>
      </c>
      <c r="C218" s="106" t="s">
        <v>959</v>
      </c>
      <c r="D218" s="751" t="s">
        <v>1369</v>
      </c>
      <c r="E218" s="106"/>
    </row>
    <row r="219" spans="1:5" s="4" customFormat="1" ht="27.95" customHeight="1">
      <c r="A219" s="106" t="s">
        <v>960</v>
      </c>
      <c r="B219" s="106" t="s">
        <v>961</v>
      </c>
      <c r="C219" s="106" t="s">
        <v>962</v>
      </c>
      <c r="D219" s="750" t="s">
        <v>1375</v>
      </c>
      <c r="E219" s="106"/>
    </row>
    <row r="220" spans="1:5" s="4" customFormat="1" ht="42" customHeight="1">
      <c r="A220" s="966" t="s">
        <v>963</v>
      </c>
      <c r="B220" s="106" t="s">
        <v>964</v>
      </c>
      <c r="C220" s="106" t="s">
        <v>965</v>
      </c>
      <c r="D220" s="749" t="s">
        <v>1368</v>
      </c>
      <c r="E220" s="106"/>
    </row>
    <row r="221" spans="1:5" s="4" customFormat="1" ht="50.1" customHeight="1">
      <c r="A221" s="966"/>
      <c r="B221" s="106" t="s">
        <v>966</v>
      </c>
      <c r="C221" s="106" t="s">
        <v>967</v>
      </c>
      <c r="D221" s="749" t="s">
        <v>1365</v>
      </c>
      <c r="E221" s="106"/>
    </row>
    <row r="222" spans="1:5" s="4" customFormat="1" ht="24" customHeight="1">
      <c r="A222" s="966"/>
      <c r="B222" s="107" t="s">
        <v>968</v>
      </c>
      <c r="C222" s="107" t="s">
        <v>962</v>
      </c>
      <c r="D222" s="774" t="s">
        <v>1366</v>
      </c>
      <c r="E222" s="107"/>
    </row>
    <row r="223" spans="1:5" s="4" customFormat="1" ht="27.6" customHeight="1">
      <c r="A223" s="108" t="s">
        <v>969</v>
      </c>
      <c r="B223" s="130" t="s">
        <v>970</v>
      </c>
      <c r="C223" s="130" t="s">
        <v>971</v>
      </c>
      <c r="D223" s="785" t="s">
        <v>1367</v>
      </c>
      <c r="E223" s="130"/>
    </row>
    <row r="224" spans="1:5" s="4" customFormat="1" ht="12">
      <c r="A224" s="3"/>
      <c r="B224" s="3"/>
      <c r="C224" s="3"/>
      <c r="D224" s="104"/>
      <c r="E224" s="3"/>
    </row>
  </sheetData>
  <mergeCells count="131">
    <mergeCell ref="A9:A12"/>
    <mergeCell ref="A13:A15"/>
    <mergeCell ref="A16:A18"/>
    <mergeCell ref="A20:A21"/>
    <mergeCell ref="E153:E154"/>
    <mergeCell ref="B193:B194"/>
    <mergeCell ref="C193:C194"/>
    <mergeCell ref="B188:B190"/>
    <mergeCell ref="C188:C190"/>
    <mergeCell ref="B191:B192"/>
    <mergeCell ref="B161:B163"/>
    <mergeCell ref="C161:C163"/>
    <mergeCell ref="C88:C89"/>
    <mergeCell ref="C90:C95"/>
    <mergeCell ref="C85:C86"/>
    <mergeCell ref="C79:C82"/>
    <mergeCell ref="C73:C78"/>
    <mergeCell ref="A152:A154"/>
    <mergeCell ref="B153:B154"/>
    <mergeCell ref="A116:A117"/>
    <mergeCell ref="B116:B117"/>
    <mergeCell ref="C116:C117"/>
    <mergeCell ref="B179:B180"/>
    <mergeCell ref="C179:C180"/>
    <mergeCell ref="A213:A216"/>
    <mergeCell ref="A217:A218"/>
    <mergeCell ref="A220:A222"/>
    <mergeCell ref="A188:A194"/>
    <mergeCell ref="A195:A199"/>
    <mergeCell ref="A201:A212"/>
    <mergeCell ref="B202:B203"/>
    <mergeCell ref="C202:C203"/>
    <mergeCell ref="B209:B210"/>
    <mergeCell ref="C209:C210"/>
    <mergeCell ref="C191:C192"/>
    <mergeCell ref="B196:B197"/>
    <mergeCell ref="C196:C197"/>
    <mergeCell ref="B198:B199"/>
    <mergeCell ref="C198:C199"/>
    <mergeCell ref="C214:C215"/>
    <mergeCell ref="B214:B215"/>
    <mergeCell ref="A168:A175"/>
    <mergeCell ref="A176:A181"/>
    <mergeCell ref="C172:C173"/>
    <mergeCell ref="B172:B173"/>
    <mergeCell ref="C153:C154"/>
    <mergeCell ref="B125:B127"/>
    <mergeCell ref="C125:C127"/>
    <mergeCell ref="B132:B133"/>
    <mergeCell ref="A139:A144"/>
    <mergeCell ref="B141:B142"/>
    <mergeCell ref="C141:C142"/>
    <mergeCell ref="A104:A115"/>
    <mergeCell ref="B104:B107"/>
    <mergeCell ref="C104:C107"/>
    <mergeCell ref="B108:B112"/>
    <mergeCell ref="C108:C112"/>
    <mergeCell ref="B113:B115"/>
    <mergeCell ref="C113:C115"/>
    <mergeCell ref="B166:B167"/>
    <mergeCell ref="C166:C167"/>
    <mergeCell ref="A161:A167"/>
    <mergeCell ref="B164:B165"/>
    <mergeCell ref="C164:C165"/>
    <mergeCell ref="A146:A151"/>
    <mergeCell ref="B149:B150"/>
    <mergeCell ref="C149:C150"/>
    <mergeCell ref="C132:C133"/>
    <mergeCell ref="B137:B138"/>
    <mergeCell ref="C137:C138"/>
    <mergeCell ref="C129:C130"/>
    <mergeCell ref="B129:B130"/>
    <mergeCell ref="C135:C136"/>
    <mergeCell ref="B135:B136"/>
    <mergeCell ref="A131:A138"/>
    <mergeCell ref="A125:A130"/>
    <mergeCell ref="A73:A84"/>
    <mergeCell ref="C67:C68"/>
    <mergeCell ref="C69:C70"/>
    <mergeCell ref="C71:C72"/>
    <mergeCell ref="B90:B95"/>
    <mergeCell ref="A88:A96"/>
    <mergeCell ref="A85:A86"/>
    <mergeCell ref="A67:A72"/>
    <mergeCell ref="B67:B68"/>
    <mergeCell ref="B69:B70"/>
    <mergeCell ref="B71:B72"/>
    <mergeCell ref="B73:B78"/>
    <mergeCell ref="B79:B82"/>
    <mergeCell ref="B85:B86"/>
    <mergeCell ref="B88:B89"/>
    <mergeCell ref="B20:B21"/>
    <mergeCell ref="C20:C21"/>
    <mergeCell ref="E20:E21"/>
    <mergeCell ref="B27:B29"/>
    <mergeCell ref="C27:C29"/>
    <mergeCell ref="E27:E29"/>
    <mergeCell ref="B34:B35"/>
    <mergeCell ref="B41:B42"/>
    <mergeCell ref="C41:C42"/>
    <mergeCell ref="E41:E42"/>
    <mergeCell ref="C34:C35"/>
    <mergeCell ref="E34:E35"/>
    <mergeCell ref="B36:B38"/>
    <mergeCell ref="C36:C38"/>
    <mergeCell ref="E36:E38"/>
    <mergeCell ref="B16:B18"/>
    <mergeCell ref="C16:C18"/>
    <mergeCell ref="E16:E18"/>
    <mergeCell ref="B9:B12"/>
    <mergeCell ref="C9:C12"/>
    <mergeCell ref="E9:E12"/>
    <mergeCell ref="B13:B15"/>
    <mergeCell ref="C13:C15"/>
    <mergeCell ref="E13:E15"/>
    <mergeCell ref="A56:A58"/>
    <mergeCell ref="B56:B58"/>
    <mergeCell ref="C56:C58"/>
    <mergeCell ref="E50:E52"/>
    <mergeCell ref="A50:A52"/>
    <mergeCell ref="C50:C52"/>
    <mergeCell ref="B50:B52"/>
    <mergeCell ref="B22:B24"/>
    <mergeCell ref="C22:C24"/>
    <mergeCell ref="E22:E24"/>
    <mergeCell ref="A41:A42"/>
    <mergeCell ref="A22:A24"/>
    <mergeCell ref="A27:A29"/>
    <mergeCell ref="A34:A35"/>
    <mergeCell ref="A36:A38"/>
    <mergeCell ref="E54:E58"/>
  </mergeCells>
  <hyperlinks>
    <hyperlink ref="A1" location="Introduction!A1" display="&lt; Home" xr:uid="{FAAA4839-B181-439A-9B6E-FDFA91819D46}"/>
  </hyperlinks>
  <pageMargins left="0.70866141732283472" right="0.70866141732283472" top="0.74803149606299213" bottom="0.74803149606299213" header="0.31496062992125984" footer="0.31496062992125984"/>
  <pageSetup paperSize="9" scale="49" fitToHeight="0" orientation="portrait" r:id="rId1"/>
  <headerFooter>
    <oddFooter>&amp;L&amp;9Dexus FY24 Sustainability Data Pack</oddFooter>
  </headerFooter>
  <rowBreaks count="4" manualBreakCount="4">
    <brk id="60" max="4" man="1"/>
    <brk id="100" max="4" man="1"/>
    <brk id="157" max="4" man="1"/>
    <brk id="184" max="4"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35D8-3CE9-4747-8411-E3DF92D0571A}">
  <sheetPr codeName="Sheet34">
    <tabColor theme="0" tint="-0.34998626667073579"/>
    <pageSetUpPr fitToPage="1"/>
  </sheetPr>
  <dimension ref="A1:F32"/>
  <sheetViews>
    <sheetView showGridLines="0" zoomScale="93" zoomScaleNormal="93" zoomScaleSheetLayoutView="93" workbookViewId="0"/>
  </sheetViews>
  <sheetFormatPr defaultRowHeight="14.25"/>
  <cols>
    <col min="1" max="1" width="18" customWidth="1"/>
    <col min="2" max="2" width="32.5" customWidth="1"/>
    <col min="3" max="3" width="14.125" customWidth="1"/>
    <col min="4" max="4" width="17" customWidth="1"/>
    <col min="5" max="5" width="49.25" customWidth="1"/>
    <col min="6" max="6" width="28.375" customWidth="1"/>
    <col min="7" max="7" width="35.375" customWidth="1"/>
  </cols>
  <sheetData>
    <row r="1" spans="1:6">
      <c r="A1" s="102" t="s">
        <v>13</v>
      </c>
      <c r="B1" s="169"/>
    </row>
    <row r="4" spans="1:6" ht="20.25" thickBot="1">
      <c r="A4" s="81" t="s">
        <v>1149</v>
      </c>
      <c r="B4" s="81"/>
    </row>
    <row r="5" spans="1:6" ht="15" thickTop="1">
      <c r="A5" t="s">
        <v>631</v>
      </c>
    </row>
    <row r="6" spans="1:6" ht="15.75" customHeight="1">
      <c r="A6" s="77" t="s">
        <v>997</v>
      </c>
      <c r="B6" s="77" t="s">
        <v>998</v>
      </c>
      <c r="C6" s="77" t="s">
        <v>999</v>
      </c>
      <c r="D6" s="77" t="s">
        <v>1000</v>
      </c>
      <c r="E6" s="128" t="s">
        <v>1001</v>
      </c>
      <c r="F6" s="77" t="s">
        <v>1059</v>
      </c>
    </row>
    <row r="7" spans="1:6" ht="32.25" customHeight="1">
      <c r="A7" s="979" t="s">
        <v>1002</v>
      </c>
      <c r="B7" s="977" t="s">
        <v>1003</v>
      </c>
      <c r="C7" s="966" t="s">
        <v>1004</v>
      </c>
      <c r="D7" s="106" t="s">
        <v>1005</v>
      </c>
      <c r="E7" s="759" t="s">
        <v>1585</v>
      </c>
      <c r="F7" s="129"/>
    </row>
    <row r="8" spans="1:6" ht="32.25" customHeight="1">
      <c r="A8" s="979"/>
      <c r="B8" s="978"/>
      <c r="C8" s="971"/>
      <c r="D8" s="106" t="s">
        <v>1006</v>
      </c>
      <c r="E8" s="759" t="s">
        <v>1585</v>
      </c>
      <c r="F8" s="815"/>
    </row>
    <row r="9" spans="1:6" ht="32.25" customHeight="1">
      <c r="A9" s="979"/>
      <c r="B9" s="977" t="s">
        <v>1007</v>
      </c>
      <c r="C9" s="966" t="s">
        <v>1008</v>
      </c>
      <c r="D9" s="106" t="s">
        <v>1009</v>
      </c>
      <c r="E9" s="816" t="s">
        <v>1586</v>
      </c>
      <c r="F9" s="815"/>
    </row>
    <row r="10" spans="1:6" ht="38.25" customHeight="1">
      <c r="A10" s="979"/>
      <c r="B10" s="978"/>
      <c r="C10" s="971"/>
      <c r="D10" s="106" t="s">
        <v>1005</v>
      </c>
      <c r="E10" s="816" t="s">
        <v>1586</v>
      </c>
      <c r="F10" s="815"/>
    </row>
    <row r="11" spans="1:6" ht="46.5" customHeight="1">
      <c r="A11" s="979"/>
      <c r="B11" s="817" t="s">
        <v>1010</v>
      </c>
      <c r="C11" s="106" t="s">
        <v>1011</v>
      </c>
      <c r="D11" s="106" t="s">
        <v>1005</v>
      </c>
      <c r="E11" s="759" t="s">
        <v>1585</v>
      </c>
      <c r="F11" s="815"/>
    </row>
    <row r="12" spans="1:6" ht="32.25" customHeight="1">
      <c r="A12" s="979"/>
      <c r="B12" s="977" t="s">
        <v>1012</v>
      </c>
      <c r="C12" s="966" t="s">
        <v>1013</v>
      </c>
      <c r="D12" s="106" t="s">
        <v>1005</v>
      </c>
      <c r="E12" s="816" t="s">
        <v>1587</v>
      </c>
      <c r="F12" s="815"/>
    </row>
    <row r="13" spans="1:6" ht="32.25" customHeight="1">
      <c r="A13" s="979"/>
      <c r="B13" s="978"/>
      <c r="C13" s="971"/>
      <c r="D13" s="106" t="s">
        <v>1006</v>
      </c>
      <c r="E13" s="760"/>
      <c r="F13" s="134" t="s">
        <v>1039</v>
      </c>
    </row>
    <row r="14" spans="1:6" ht="59.25" customHeight="1">
      <c r="A14" s="980"/>
      <c r="B14" s="818" t="s">
        <v>1014</v>
      </c>
      <c r="C14" s="108" t="s">
        <v>1015</v>
      </c>
      <c r="D14" s="108" t="s">
        <v>1016</v>
      </c>
      <c r="E14" s="764" t="s">
        <v>1410</v>
      </c>
      <c r="F14" s="129"/>
    </row>
    <row r="15" spans="1:6" ht="45.75" customHeight="1">
      <c r="A15" s="981" t="s">
        <v>1017</v>
      </c>
      <c r="B15" s="983" t="s">
        <v>1018</v>
      </c>
      <c r="C15" s="982" t="s">
        <v>1019</v>
      </c>
      <c r="D15" s="146" t="s">
        <v>1005</v>
      </c>
      <c r="E15" s="765" t="s">
        <v>1588</v>
      </c>
      <c r="F15" s="984" t="s">
        <v>1054</v>
      </c>
    </row>
    <row r="16" spans="1:6" ht="45.75" customHeight="1">
      <c r="A16" s="979"/>
      <c r="B16" s="978"/>
      <c r="C16" s="971"/>
      <c r="D16" s="106" t="s">
        <v>1006</v>
      </c>
      <c r="E16" s="766" t="s">
        <v>1588</v>
      </c>
      <c r="F16" s="985"/>
    </row>
    <row r="17" spans="1:6" ht="41.25" customHeight="1">
      <c r="A17" s="979"/>
      <c r="B17" s="977" t="s">
        <v>1020</v>
      </c>
      <c r="C17" s="966" t="s">
        <v>1021</v>
      </c>
      <c r="D17" s="106" t="s">
        <v>1022</v>
      </c>
      <c r="E17" s="765" t="s">
        <v>1588</v>
      </c>
      <c r="F17" s="967" t="s">
        <v>1054</v>
      </c>
    </row>
    <row r="18" spans="1:6" ht="41.25" customHeight="1">
      <c r="A18" s="979"/>
      <c r="B18" s="978"/>
      <c r="C18" s="971"/>
      <c r="D18" s="106" t="s">
        <v>1005</v>
      </c>
      <c r="E18" s="766" t="s">
        <v>1588</v>
      </c>
      <c r="F18" s="967"/>
    </row>
    <row r="19" spans="1:6" ht="45" customHeight="1">
      <c r="A19" s="979"/>
      <c r="B19" s="817" t="s">
        <v>1023</v>
      </c>
      <c r="C19" s="106" t="s">
        <v>1024</v>
      </c>
      <c r="D19" s="106" t="s">
        <v>1005</v>
      </c>
      <c r="E19" s="765" t="s">
        <v>1588</v>
      </c>
      <c r="F19" s="815"/>
    </row>
    <row r="20" spans="1:6" ht="45" customHeight="1">
      <c r="A20" s="980"/>
      <c r="B20" s="818" t="s">
        <v>1025</v>
      </c>
      <c r="C20" s="108" t="s">
        <v>1026</v>
      </c>
      <c r="D20" s="108" t="s">
        <v>1016</v>
      </c>
      <c r="E20" s="79" t="s">
        <v>1410</v>
      </c>
      <c r="F20" s="108"/>
    </row>
    <row r="21" spans="1:6" ht="32.25" customHeight="1">
      <c r="A21" s="981" t="s">
        <v>1027</v>
      </c>
      <c r="B21" s="866" t="s">
        <v>1028</v>
      </c>
      <c r="C21" s="967" t="s">
        <v>1029</v>
      </c>
      <c r="D21" s="146" t="s">
        <v>1005</v>
      </c>
      <c r="E21" s="819"/>
      <c r="F21" s="967" t="s">
        <v>1055</v>
      </c>
    </row>
    <row r="22" spans="1:6" ht="43.5" customHeight="1">
      <c r="A22" s="979"/>
      <c r="B22" s="978"/>
      <c r="C22" s="971"/>
      <c r="D22" s="106" t="s">
        <v>1030</v>
      </c>
      <c r="E22" s="757"/>
      <c r="F22" s="985"/>
    </row>
    <row r="23" spans="1:6" ht="42" customHeight="1">
      <c r="A23" s="979"/>
      <c r="B23" s="977" t="s">
        <v>1031</v>
      </c>
      <c r="C23" s="966" t="s">
        <v>1032</v>
      </c>
      <c r="D23" s="107" t="s">
        <v>1005</v>
      </c>
      <c r="E23" s="820"/>
      <c r="F23" s="967" t="s">
        <v>1057</v>
      </c>
    </row>
    <row r="24" spans="1:6" ht="42" customHeight="1">
      <c r="A24" s="979"/>
      <c r="B24" s="978"/>
      <c r="C24" s="971"/>
      <c r="D24" s="106" t="s">
        <v>1006</v>
      </c>
      <c r="E24" s="757"/>
      <c r="F24" s="967"/>
    </row>
    <row r="25" spans="1:6" ht="45.75" customHeight="1">
      <c r="A25" s="980"/>
      <c r="B25" s="818" t="s">
        <v>1033</v>
      </c>
      <c r="C25" s="818" t="s">
        <v>1034</v>
      </c>
      <c r="D25" s="818" t="s">
        <v>1016</v>
      </c>
      <c r="E25" s="79" t="s">
        <v>1589</v>
      </c>
      <c r="F25" s="136"/>
    </row>
    <row r="26" spans="1:6" ht="32.25" customHeight="1">
      <c r="A26" s="981" t="s">
        <v>1035</v>
      </c>
      <c r="B26" s="814" t="s">
        <v>1036</v>
      </c>
      <c r="C26" s="146" t="s">
        <v>1037</v>
      </c>
      <c r="D26" s="146" t="s">
        <v>1038</v>
      </c>
      <c r="E26" s="756"/>
      <c r="F26" s="129" t="s">
        <v>1039</v>
      </c>
    </row>
    <row r="27" spans="1:6" ht="58.5" customHeight="1">
      <c r="A27" s="979"/>
      <c r="B27" s="817" t="s">
        <v>1040</v>
      </c>
      <c r="C27" s="106" t="s">
        <v>1041</v>
      </c>
      <c r="D27" s="106" t="s">
        <v>1016</v>
      </c>
      <c r="E27" s="78" t="s">
        <v>1406</v>
      </c>
      <c r="F27" s="815"/>
    </row>
    <row r="28" spans="1:6" ht="38.25" customHeight="1">
      <c r="A28" s="80" t="s">
        <v>1042</v>
      </c>
      <c r="B28" s="80" t="s">
        <v>999</v>
      </c>
      <c r="C28" s="80" t="s">
        <v>1000</v>
      </c>
      <c r="D28" s="80" t="s">
        <v>1043</v>
      </c>
      <c r="E28" s="127"/>
      <c r="F28" s="127"/>
    </row>
    <row r="29" spans="1:6" ht="38.25" customHeight="1">
      <c r="A29" s="979" t="s">
        <v>1044</v>
      </c>
      <c r="B29" s="817" t="s">
        <v>1045</v>
      </c>
      <c r="C29" s="106" t="s">
        <v>1046</v>
      </c>
      <c r="D29" s="106" t="s">
        <v>770</v>
      </c>
      <c r="E29" s="156" t="s">
        <v>1408</v>
      </c>
      <c r="F29" s="815"/>
    </row>
    <row r="30" spans="1:6" ht="38.25" customHeight="1">
      <c r="A30" s="979"/>
      <c r="B30" s="817" t="s">
        <v>1047</v>
      </c>
      <c r="C30" s="106" t="s">
        <v>1048</v>
      </c>
      <c r="D30" s="106" t="s">
        <v>1038</v>
      </c>
      <c r="E30" s="757" t="s">
        <v>1407</v>
      </c>
      <c r="F30" s="815"/>
    </row>
    <row r="31" spans="1:6" ht="38.25" customHeight="1">
      <c r="A31" s="979"/>
      <c r="B31" s="817" t="s">
        <v>1049</v>
      </c>
      <c r="C31" s="106" t="s">
        <v>1050</v>
      </c>
      <c r="D31" s="106" t="s">
        <v>1051</v>
      </c>
      <c r="E31" s="757"/>
      <c r="F31" s="135" t="s">
        <v>1039</v>
      </c>
    </row>
    <row r="32" spans="1:6" ht="38.25" customHeight="1">
      <c r="A32" s="980"/>
      <c r="B32" s="818" t="s">
        <v>1052</v>
      </c>
      <c r="C32" s="818" t="s">
        <v>1053</v>
      </c>
      <c r="D32" s="818" t="s">
        <v>1005</v>
      </c>
      <c r="E32" s="758" t="s">
        <v>1409</v>
      </c>
      <c r="F32" s="136" t="s">
        <v>1056</v>
      </c>
    </row>
  </sheetData>
  <mergeCells count="23">
    <mergeCell ref="A29:A32"/>
    <mergeCell ref="A26:A27"/>
    <mergeCell ref="B12:B13"/>
    <mergeCell ref="F15:F16"/>
    <mergeCell ref="F17:F18"/>
    <mergeCell ref="F21:F22"/>
    <mergeCell ref="F23:F24"/>
    <mergeCell ref="B9:B10"/>
    <mergeCell ref="A7:A14"/>
    <mergeCell ref="A15:A20"/>
    <mergeCell ref="A21:A25"/>
    <mergeCell ref="C23:C24"/>
    <mergeCell ref="B23:B24"/>
    <mergeCell ref="B17:B18"/>
    <mergeCell ref="C17:C18"/>
    <mergeCell ref="C21:C22"/>
    <mergeCell ref="B21:B22"/>
    <mergeCell ref="C15:C16"/>
    <mergeCell ref="B15:B16"/>
    <mergeCell ref="B7:B8"/>
    <mergeCell ref="C7:C8"/>
    <mergeCell ref="C9:C10"/>
    <mergeCell ref="C12:C13"/>
  </mergeCells>
  <hyperlinks>
    <hyperlink ref="A1" location="Introduction!A1" display="&lt; Home" xr:uid="{DB7BE5F5-908C-402B-ADC4-EB0EC0F80C59}"/>
  </hyperlinks>
  <pageMargins left="0.70866141732283472" right="0.70866141732283472" top="0.74803149606299213" bottom="0.74803149606299213" header="0.31496062992125984" footer="0.31496062992125984"/>
  <pageSetup paperSize="9" scale="49" fitToHeight="0" orientation="portrait" r:id="rId1"/>
  <headerFooter>
    <oddFooter>&amp;L&amp;9Dexus FY24 Sustainability Data Pack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4814-B3B8-4961-8BD9-864B40A7F035}">
  <sheetPr codeName="Sheet3">
    <tabColor rgb="FFC4EBF6"/>
    <pageSetUpPr fitToPage="1"/>
  </sheetPr>
  <dimension ref="A1:G43"/>
  <sheetViews>
    <sheetView showGridLines="0" zoomScale="93" zoomScaleNormal="93" zoomScaleSheetLayoutView="93" workbookViewId="0"/>
  </sheetViews>
  <sheetFormatPr defaultColWidth="9" defaultRowHeight="26.25" customHeight="1"/>
  <cols>
    <col min="1" max="1" width="36.75" style="8" customWidth="1"/>
    <col min="2" max="4" width="15.75" style="8" customWidth="1"/>
    <col min="5" max="5" width="15.125" style="8" customWidth="1"/>
    <col min="6" max="6" width="14.5" style="8" customWidth="1"/>
    <col min="7" max="7" width="14.875" style="8" customWidth="1"/>
    <col min="8" max="8" width="12" style="8" customWidth="1"/>
    <col min="9" max="16384" width="9" style="8"/>
  </cols>
  <sheetData>
    <row r="1" spans="1:7" ht="14.45" customHeight="1">
      <c r="A1" s="102" t="s">
        <v>13</v>
      </c>
      <c r="B1" s="169"/>
    </row>
    <row r="2" spans="1:7" ht="19.5">
      <c r="A2" s="86" t="s">
        <v>0</v>
      </c>
    </row>
    <row r="3" spans="1:7" ht="19.5">
      <c r="A3" s="86"/>
    </row>
    <row r="4" spans="1:7" ht="26.1" customHeight="1" thickBot="1">
      <c r="A4" s="30" t="s">
        <v>14</v>
      </c>
    </row>
    <row r="5" spans="1:7" ht="26.25" customHeight="1" thickTop="1"/>
    <row r="6" spans="1:7" s="5" customFormat="1" ht="26.25" customHeight="1">
      <c r="A6" s="597" t="s">
        <v>15</v>
      </c>
      <c r="B6" s="598" t="s">
        <v>17</v>
      </c>
      <c r="C6" s="598" t="s">
        <v>18</v>
      </c>
      <c r="D6" s="598" t="s">
        <v>19</v>
      </c>
      <c r="E6" s="598" t="s">
        <v>20</v>
      </c>
      <c r="F6" s="598" t="s">
        <v>21</v>
      </c>
      <c r="G6" s="598" t="s">
        <v>133</v>
      </c>
    </row>
    <row r="7" spans="1:7" s="5" customFormat="1" ht="20.25" customHeight="1">
      <c r="A7" s="601" t="s">
        <v>22</v>
      </c>
      <c r="B7" s="737">
        <v>1281</v>
      </c>
      <c r="C7" s="737">
        <v>927.7</v>
      </c>
      <c r="D7" s="737">
        <v>1138.4000000000001</v>
      </c>
      <c r="E7" s="737">
        <v>1615.9</v>
      </c>
      <c r="F7" s="737">
        <v>-752.7</v>
      </c>
      <c r="G7" s="737">
        <v>-1583.8</v>
      </c>
    </row>
    <row r="8" spans="1:7" s="5" customFormat="1" ht="20.25" customHeight="1">
      <c r="A8" s="601" t="s">
        <v>23</v>
      </c>
      <c r="B8" s="602">
        <v>517.20000000000005</v>
      </c>
      <c r="C8" s="602">
        <v>550.5</v>
      </c>
      <c r="D8" s="602">
        <v>561.70000000000005</v>
      </c>
      <c r="E8" s="602">
        <v>572.20000000000005</v>
      </c>
      <c r="F8" s="603">
        <v>555</v>
      </c>
      <c r="G8" s="603">
        <v>516.29999999999995</v>
      </c>
    </row>
    <row r="9" spans="1:7" s="5" customFormat="1" ht="31.5" customHeight="1">
      <c r="A9" s="601" t="s">
        <v>24</v>
      </c>
      <c r="B9" s="602">
        <v>50.3</v>
      </c>
      <c r="C9" s="602">
        <v>50.3</v>
      </c>
      <c r="D9" s="602">
        <v>51.8</v>
      </c>
      <c r="E9" s="602">
        <v>53.2</v>
      </c>
      <c r="F9" s="602">
        <v>51.6</v>
      </c>
      <c r="G9" s="603">
        <v>48</v>
      </c>
    </row>
    <row r="10" spans="1:7" s="5" customFormat="1" ht="29.1" customHeight="1">
      <c r="A10" s="601" t="s">
        <v>25</v>
      </c>
      <c r="B10" s="602">
        <v>5.5</v>
      </c>
      <c r="C10" s="603">
        <v>0</v>
      </c>
      <c r="D10" s="603">
        <v>3</v>
      </c>
      <c r="E10" s="603">
        <v>2.7</v>
      </c>
      <c r="F10" s="603">
        <v>-3</v>
      </c>
      <c r="G10" s="603">
        <v>-7</v>
      </c>
    </row>
    <row r="11" spans="1:7" s="5" customFormat="1" ht="20.25" customHeight="1">
      <c r="A11" s="601" t="s">
        <v>26</v>
      </c>
      <c r="B11" s="602">
        <v>681.5</v>
      </c>
      <c r="C11" s="602">
        <v>730.2</v>
      </c>
      <c r="D11" s="603">
        <v>717</v>
      </c>
      <c r="E11" s="602">
        <v>757.6</v>
      </c>
      <c r="F11" s="602">
        <v>738.5</v>
      </c>
      <c r="G11" s="602">
        <v>703.4</v>
      </c>
    </row>
    <row r="12" spans="1:7" s="5" customFormat="1" ht="20.25" customHeight="1">
      <c r="A12" s="601" t="s">
        <v>27</v>
      </c>
      <c r="B12" s="602">
        <v>66.3</v>
      </c>
      <c r="C12" s="602">
        <v>66.7</v>
      </c>
      <c r="D12" s="602">
        <v>66.099999999999994</v>
      </c>
      <c r="E12" s="602">
        <v>70.400000000000006</v>
      </c>
      <c r="F12" s="602">
        <v>68.7</v>
      </c>
      <c r="G12" s="602">
        <v>65.400000000000006</v>
      </c>
    </row>
    <row r="13" spans="1:7" s="5" customFormat="1" ht="20.25" customHeight="1">
      <c r="A13" s="601" t="s">
        <v>28</v>
      </c>
      <c r="B13" s="602">
        <v>50.2</v>
      </c>
      <c r="C13" s="602">
        <v>50.3</v>
      </c>
      <c r="D13" s="602">
        <v>51.8</v>
      </c>
      <c r="E13" s="602">
        <v>53.2</v>
      </c>
      <c r="F13" s="602">
        <v>51.6</v>
      </c>
      <c r="G13" s="603">
        <v>48</v>
      </c>
    </row>
    <row r="14" spans="1:7" s="5" customFormat="1" ht="20.25" customHeight="1">
      <c r="A14" s="601" t="s">
        <v>29</v>
      </c>
      <c r="B14" s="602">
        <v>10.1</v>
      </c>
      <c r="C14" s="603">
        <v>9</v>
      </c>
      <c r="D14" s="602">
        <v>8.3000000000000007</v>
      </c>
      <c r="E14" s="602">
        <v>9.6999999999999993</v>
      </c>
      <c r="F14" s="603">
        <v>8</v>
      </c>
      <c r="G14" s="603">
        <v>4</v>
      </c>
    </row>
    <row r="15" spans="1:7" s="5" customFormat="1" ht="20.25" customHeight="1">
      <c r="A15" s="601" t="s">
        <v>30</v>
      </c>
      <c r="B15" s="602">
        <v>10.48</v>
      </c>
      <c r="C15" s="602">
        <v>10.86</v>
      </c>
      <c r="D15" s="602">
        <v>11.42</v>
      </c>
      <c r="E15" s="602">
        <v>12.28</v>
      </c>
      <c r="F15" s="602">
        <v>10.88</v>
      </c>
      <c r="G15" s="602">
        <v>8.9700000000000006</v>
      </c>
    </row>
    <row r="16" spans="1:7" s="5" customFormat="1" ht="20.25" customHeight="1">
      <c r="A16" s="601" t="s">
        <v>31</v>
      </c>
      <c r="B16" s="603">
        <v>24</v>
      </c>
      <c r="C16" s="602" t="s">
        <v>1417</v>
      </c>
      <c r="D16" s="602">
        <v>26.7</v>
      </c>
      <c r="E16" s="602">
        <v>26.9</v>
      </c>
      <c r="F16" s="603" t="s">
        <v>1415</v>
      </c>
      <c r="G16" s="603" t="s">
        <v>1421</v>
      </c>
    </row>
    <row r="17" spans="1:7" s="5" customFormat="1" ht="20.25" customHeight="1">
      <c r="A17" s="601" t="s">
        <v>33</v>
      </c>
      <c r="B17" s="602">
        <v>6.7</v>
      </c>
      <c r="C17" s="602">
        <v>6.9</v>
      </c>
      <c r="D17" s="602">
        <v>6.2</v>
      </c>
      <c r="E17" s="602">
        <v>5.5</v>
      </c>
      <c r="F17" s="602">
        <v>5.0999999999999996</v>
      </c>
      <c r="G17" s="602">
        <v>4.8</v>
      </c>
    </row>
    <row r="18" spans="1:7" s="5" customFormat="1" ht="20.25" customHeight="1">
      <c r="A18" s="91" t="s">
        <v>34</v>
      </c>
      <c r="B18" s="600">
        <v>39.4</v>
      </c>
      <c r="C18" s="600">
        <v>-25.7</v>
      </c>
      <c r="D18" s="736">
        <v>22</v>
      </c>
      <c r="E18" s="600">
        <v>-12.3</v>
      </c>
      <c r="F18" s="600">
        <v>-6.3</v>
      </c>
      <c r="G18" s="600">
        <v>-11.2</v>
      </c>
    </row>
    <row r="19" spans="1:7" s="5" customFormat="1" ht="20.25" customHeight="1">
      <c r="A19" s="604"/>
      <c r="B19" s="604"/>
      <c r="C19" s="604"/>
      <c r="D19" s="604"/>
      <c r="E19" s="604"/>
      <c r="F19" s="604"/>
      <c r="G19" s="604"/>
    </row>
    <row r="20" spans="1:7" s="5" customFormat="1" ht="20.100000000000001" customHeight="1">
      <c r="A20" s="859" t="s">
        <v>1337</v>
      </c>
      <c r="B20" s="859"/>
      <c r="C20" s="859"/>
      <c r="D20" s="859"/>
      <c r="E20" s="859"/>
      <c r="F20" s="859"/>
      <c r="G20" s="859"/>
    </row>
    <row r="21" spans="1:7" s="5" customFormat="1" ht="28.5" customHeight="1">
      <c r="A21" s="859" t="s">
        <v>1418</v>
      </c>
      <c r="B21" s="859"/>
      <c r="C21" s="859"/>
      <c r="D21" s="859"/>
      <c r="E21" s="859"/>
      <c r="F21" s="859"/>
      <c r="G21" s="859"/>
    </row>
    <row r="22" spans="1:7" s="5" customFormat="1" ht="27.95" customHeight="1">
      <c r="A22" s="859" t="s">
        <v>1419</v>
      </c>
      <c r="B22" s="859"/>
      <c r="C22" s="859"/>
      <c r="D22" s="859"/>
      <c r="E22" s="859"/>
      <c r="F22" s="859"/>
      <c r="G22" s="859"/>
    </row>
    <row r="23" spans="1:7" ht="28.5" customHeight="1">
      <c r="A23" s="859" t="s">
        <v>1416</v>
      </c>
      <c r="B23" s="860"/>
      <c r="C23" s="860"/>
      <c r="D23" s="860"/>
      <c r="E23" s="860"/>
      <c r="F23" s="860"/>
      <c r="G23" s="860"/>
    </row>
    <row r="24" spans="1:7" ht="20.25" customHeight="1">
      <c r="A24" s="9"/>
    </row>
    <row r="25" spans="1:7" ht="26.45" customHeight="1" thickBot="1">
      <c r="A25" s="31" t="s">
        <v>1116</v>
      </c>
    </row>
    <row r="26" spans="1:7" ht="20.25" customHeight="1" thickTop="1"/>
    <row r="27" spans="1:7" s="5" customFormat="1" ht="34.5" customHeight="1">
      <c r="A27" s="596"/>
      <c r="B27" s="596" t="s">
        <v>35</v>
      </c>
      <c r="C27" s="596" t="s">
        <v>36</v>
      </c>
      <c r="D27" s="596" t="s">
        <v>37</v>
      </c>
      <c r="E27" s="596" t="s">
        <v>38</v>
      </c>
    </row>
    <row r="28" spans="1:7" s="5" customFormat="1" ht="20.25" customHeight="1">
      <c r="A28" s="48" t="s">
        <v>39</v>
      </c>
      <c r="B28" s="114">
        <v>-0.112</v>
      </c>
      <c r="C28" s="114">
        <v>-0.1</v>
      </c>
      <c r="D28" s="114">
        <v>-7.9000000000000001E-2</v>
      </c>
      <c r="E28" s="114">
        <v>5.0999999999999997E-2</v>
      </c>
    </row>
    <row r="29" spans="1:7" s="5" customFormat="1" ht="20.100000000000001" customHeight="1">
      <c r="A29" s="165" t="s">
        <v>40</v>
      </c>
      <c r="B29" s="166">
        <v>0.246</v>
      </c>
      <c r="C29" s="166">
        <v>5.7000000000000002E-2</v>
      </c>
      <c r="D29" s="166">
        <v>4.3999999999999997E-2</v>
      </c>
      <c r="E29" s="166">
        <v>8.8999999999999996E-2</v>
      </c>
      <c r="F29" s="119"/>
    </row>
    <row r="30" spans="1:7" ht="20.25" customHeight="1">
      <c r="A30" s="10"/>
      <c r="B30" s="10"/>
      <c r="C30" s="10"/>
      <c r="D30" s="10"/>
      <c r="E30" s="10"/>
    </row>
    <row r="31" spans="1:7" ht="20.25" customHeight="1"/>
    <row r="32" spans="1:7" ht="20.25" customHeight="1"/>
    <row r="33" spans="1:1" ht="20.25" customHeight="1"/>
    <row r="34" spans="1:1" ht="20.25" customHeight="1"/>
    <row r="42" spans="1:1" ht="17.45" customHeight="1"/>
    <row r="43" spans="1:1" s="781" customFormat="1" ht="26.25" customHeight="1">
      <c r="A43" s="53" t="s">
        <v>41</v>
      </c>
    </row>
  </sheetData>
  <mergeCells count="4">
    <mergeCell ref="A20:G20"/>
    <mergeCell ref="A22:G22"/>
    <mergeCell ref="A23:G23"/>
    <mergeCell ref="A21:G21"/>
  </mergeCells>
  <hyperlinks>
    <hyperlink ref="A1" location="Introduction!A1" display="&lt; Home" xr:uid="{2E96C116-ECA1-4994-B7B3-C2CB37B2F2F7}"/>
  </hyperlinks>
  <pageMargins left="0.70866141732283472" right="0.70866141732283472" top="0.74803149606299213" bottom="0.74803149606299213" header="0.31496062992125984" footer="0.31496062992125984"/>
  <pageSetup paperSize="9" scale="61" fitToHeight="0" orientation="portrait" r:id="rId1"/>
  <headerFooter>
    <oddFooter>&amp;L&amp;9Dexus FY24 Sustainability Data Pack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F57F4-5EB1-49E6-816A-432473219E5C}">
  <sheetPr codeName="Sheet4">
    <tabColor rgb="FFC4EBF6"/>
    <pageSetUpPr fitToPage="1"/>
  </sheetPr>
  <dimension ref="A1:H41"/>
  <sheetViews>
    <sheetView showGridLines="0" zoomScale="93" zoomScaleNormal="93" zoomScaleSheetLayoutView="93" workbookViewId="0"/>
  </sheetViews>
  <sheetFormatPr defaultRowHeight="14.25"/>
  <cols>
    <col min="1" max="1" width="29.75" customWidth="1"/>
    <col min="2" max="8" width="15.375" customWidth="1"/>
    <col min="9" max="9" width="8.625" customWidth="1"/>
  </cols>
  <sheetData>
    <row r="1" spans="1:8" ht="15" customHeight="1">
      <c r="A1" s="102" t="s">
        <v>13</v>
      </c>
      <c r="B1" s="169"/>
    </row>
    <row r="4" spans="1:8" s="8" customFormat="1" ht="25.5" customHeight="1" thickBot="1">
      <c r="A4" s="864" t="s">
        <v>42</v>
      </c>
      <c r="B4" s="864"/>
    </row>
    <row r="5" spans="1:8" s="8" customFormat="1" ht="15.75" thickTop="1"/>
    <row r="6" spans="1:8" ht="19.5" customHeight="1">
      <c r="A6" s="597" t="s">
        <v>15</v>
      </c>
      <c r="B6" s="598"/>
      <c r="C6" s="598" t="s">
        <v>17</v>
      </c>
      <c r="D6" s="598" t="s">
        <v>18</v>
      </c>
      <c r="E6" s="598" t="s">
        <v>19</v>
      </c>
      <c r="F6" s="598" t="s">
        <v>20</v>
      </c>
      <c r="G6" s="598" t="s">
        <v>21</v>
      </c>
      <c r="H6" s="598" t="s">
        <v>133</v>
      </c>
    </row>
    <row r="7" spans="1:8" s="7" customFormat="1" ht="24" customHeight="1">
      <c r="A7" s="861" t="s">
        <v>43</v>
      </c>
      <c r="B7" s="601" t="s">
        <v>44</v>
      </c>
      <c r="C7" s="602" t="s">
        <v>46</v>
      </c>
      <c r="D7" s="602" t="s">
        <v>47</v>
      </c>
      <c r="E7" s="602" t="s">
        <v>48</v>
      </c>
      <c r="F7" s="602" t="s">
        <v>49</v>
      </c>
      <c r="G7" s="602" t="s">
        <v>50</v>
      </c>
      <c r="H7" s="602" t="s">
        <v>1257</v>
      </c>
    </row>
    <row r="8" spans="1:8" s="7" customFormat="1" ht="24" customHeight="1">
      <c r="A8" s="861"/>
      <c r="B8" s="601" t="s">
        <v>51</v>
      </c>
      <c r="C8" s="602" t="s">
        <v>52</v>
      </c>
      <c r="D8" s="602" t="s">
        <v>53</v>
      </c>
      <c r="E8" s="602" t="s">
        <v>54</v>
      </c>
      <c r="F8" s="602" t="s">
        <v>45</v>
      </c>
      <c r="G8" s="602" t="s">
        <v>55</v>
      </c>
      <c r="H8" s="602" t="s">
        <v>1258</v>
      </c>
    </row>
    <row r="9" spans="1:8" s="7" customFormat="1" ht="24" customHeight="1">
      <c r="A9" s="861"/>
      <c r="B9" s="601" t="s">
        <v>56</v>
      </c>
      <c r="C9" s="602" t="s">
        <v>58</v>
      </c>
      <c r="D9" s="602" t="s">
        <v>57</v>
      </c>
      <c r="E9" s="602" t="s">
        <v>59</v>
      </c>
      <c r="F9" s="602" t="s">
        <v>60</v>
      </c>
      <c r="G9" s="602" t="s">
        <v>61</v>
      </c>
      <c r="H9" s="602" t="s">
        <v>1259</v>
      </c>
    </row>
    <row r="10" spans="1:8" s="7" customFormat="1" ht="24" customHeight="1">
      <c r="A10" s="861"/>
      <c r="B10" s="601" t="s">
        <v>62</v>
      </c>
      <c r="C10" s="602" t="s">
        <v>63</v>
      </c>
      <c r="D10" s="602" t="s">
        <v>63</v>
      </c>
      <c r="E10" s="602" t="s">
        <v>64</v>
      </c>
      <c r="F10" s="602" t="s">
        <v>65</v>
      </c>
      <c r="G10" s="602" t="s">
        <v>66</v>
      </c>
      <c r="H10" s="602" t="s">
        <v>66</v>
      </c>
    </row>
    <row r="11" spans="1:8" s="7" customFormat="1" ht="24" customHeight="1">
      <c r="A11" s="861"/>
      <c r="B11" s="601" t="s">
        <v>67</v>
      </c>
      <c r="C11" s="602" t="s">
        <v>32</v>
      </c>
      <c r="D11" s="602" t="s">
        <v>32</v>
      </c>
      <c r="E11" s="602" t="s">
        <v>32</v>
      </c>
      <c r="F11" s="602" t="s">
        <v>63</v>
      </c>
      <c r="G11" s="602" t="s">
        <v>68</v>
      </c>
      <c r="H11" s="602" t="s">
        <v>66</v>
      </c>
    </row>
    <row r="12" spans="1:8" s="7" customFormat="1" ht="24" customHeight="1">
      <c r="A12" s="861"/>
      <c r="B12" s="601" t="s">
        <v>69</v>
      </c>
      <c r="C12" s="602" t="s">
        <v>32</v>
      </c>
      <c r="D12" s="602" t="s">
        <v>32</v>
      </c>
      <c r="E12" s="602" t="s">
        <v>32</v>
      </c>
      <c r="F12" s="602" t="s">
        <v>63</v>
      </c>
      <c r="G12" s="602" t="s">
        <v>66</v>
      </c>
      <c r="H12" s="602" t="s">
        <v>65</v>
      </c>
    </row>
    <row r="13" spans="1:8" s="7" customFormat="1" ht="24" customHeight="1">
      <c r="A13" s="865" t="s">
        <v>70</v>
      </c>
      <c r="B13" s="601" t="s">
        <v>44</v>
      </c>
      <c r="C13" s="606">
        <v>3045759</v>
      </c>
      <c r="D13" s="606">
        <v>3157733</v>
      </c>
      <c r="E13" s="606">
        <v>3390818</v>
      </c>
      <c r="F13" s="606">
        <v>3912940</v>
      </c>
      <c r="G13" s="606">
        <v>4439694</v>
      </c>
      <c r="H13" s="606">
        <v>4061892</v>
      </c>
    </row>
    <row r="14" spans="1:8" s="7" customFormat="1" ht="24" customHeight="1">
      <c r="A14" s="865"/>
      <c r="B14" s="601" t="s">
        <v>51</v>
      </c>
      <c r="C14" s="606">
        <v>1546264</v>
      </c>
      <c r="D14" s="606">
        <v>1614907</v>
      </c>
      <c r="E14" s="606">
        <v>1475836</v>
      </c>
      <c r="F14" s="606">
        <v>1368977</v>
      </c>
      <c r="G14" s="606">
        <v>1584645</v>
      </c>
      <c r="H14" s="606">
        <v>1350493</v>
      </c>
    </row>
    <row r="15" spans="1:8" s="7" customFormat="1" ht="24" customHeight="1">
      <c r="A15" s="865"/>
      <c r="B15" s="601" t="s">
        <v>56</v>
      </c>
      <c r="C15" s="606">
        <v>1447539</v>
      </c>
      <c r="D15" s="606">
        <v>1474970</v>
      </c>
      <c r="E15" s="606">
        <v>1842023</v>
      </c>
      <c r="F15" s="606">
        <v>2543963</v>
      </c>
      <c r="G15" s="606">
        <v>2855049</v>
      </c>
      <c r="H15" s="606">
        <v>2711399</v>
      </c>
    </row>
    <row r="16" spans="1:8" s="7" customFormat="1" ht="24" customHeight="1">
      <c r="A16" s="865"/>
      <c r="B16" s="601" t="s">
        <v>62</v>
      </c>
      <c r="C16" s="606">
        <v>51956</v>
      </c>
      <c r="D16" s="606">
        <v>67856</v>
      </c>
      <c r="E16" s="606">
        <v>72959</v>
      </c>
      <c r="F16" s="617" t="s">
        <v>32</v>
      </c>
      <c r="G16" s="617" t="s">
        <v>32</v>
      </c>
      <c r="H16" s="617" t="s">
        <v>32</v>
      </c>
    </row>
    <row r="17" spans="1:8" s="7" customFormat="1" ht="24" customHeight="1">
      <c r="A17" s="861" t="s">
        <v>71</v>
      </c>
      <c r="B17" s="601" t="s">
        <v>51</v>
      </c>
      <c r="C17" s="602" t="s">
        <v>72</v>
      </c>
      <c r="D17" s="602" t="s">
        <v>73</v>
      </c>
      <c r="E17" s="602" t="s">
        <v>74</v>
      </c>
      <c r="F17" s="602" t="s">
        <v>75</v>
      </c>
      <c r="G17" s="602" t="s">
        <v>76</v>
      </c>
      <c r="H17" s="602" t="s">
        <v>1260</v>
      </c>
    </row>
    <row r="18" spans="1:8" s="7" customFormat="1" ht="24" customHeight="1">
      <c r="A18" s="861"/>
      <c r="B18" s="601" t="s">
        <v>56</v>
      </c>
      <c r="C18" s="602" t="s">
        <v>77</v>
      </c>
      <c r="D18" s="602" t="s">
        <v>78</v>
      </c>
      <c r="E18" s="602" t="s">
        <v>79</v>
      </c>
      <c r="F18" s="602" t="s">
        <v>80</v>
      </c>
      <c r="G18" s="602" t="s">
        <v>81</v>
      </c>
      <c r="H18" s="602" t="s">
        <v>1261</v>
      </c>
    </row>
    <row r="19" spans="1:8" s="7" customFormat="1" ht="33.950000000000003" customHeight="1">
      <c r="A19" s="861"/>
      <c r="B19" s="601" t="s">
        <v>82</v>
      </c>
      <c r="C19" s="617" t="s">
        <v>32</v>
      </c>
      <c r="D19" s="617" t="s">
        <v>32</v>
      </c>
      <c r="E19" s="602" t="s">
        <v>1092</v>
      </c>
      <c r="F19" s="602" t="s">
        <v>83</v>
      </c>
      <c r="G19" s="602" t="s">
        <v>84</v>
      </c>
      <c r="H19" s="602" t="s">
        <v>1262</v>
      </c>
    </row>
    <row r="20" spans="1:8" s="7" customFormat="1" ht="24" customHeight="1">
      <c r="A20" s="865" t="s">
        <v>85</v>
      </c>
      <c r="B20" s="601" t="s">
        <v>51</v>
      </c>
      <c r="C20" s="607">
        <v>3.4000000000000002E-2</v>
      </c>
      <c r="D20" s="609" t="s">
        <v>86</v>
      </c>
      <c r="E20" s="609" t="s">
        <v>87</v>
      </c>
      <c r="F20" s="609" t="s">
        <v>88</v>
      </c>
      <c r="G20" s="608">
        <v>5.6000000000000001E-2</v>
      </c>
      <c r="H20" s="608" t="s">
        <v>1296</v>
      </c>
    </row>
    <row r="21" spans="1:8" s="7" customFormat="1" ht="24" customHeight="1">
      <c r="A21" s="865"/>
      <c r="B21" s="601" t="s">
        <v>56</v>
      </c>
      <c r="C21" s="609" t="s">
        <v>1326</v>
      </c>
      <c r="D21" s="609" t="s">
        <v>89</v>
      </c>
      <c r="E21" s="609" t="s">
        <v>90</v>
      </c>
      <c r="F21" s="609" t="s">
        <v>91</v>
      </c>
      <c r="G21" s="609">
        <v>2.4E-2</v>
      </c>
      <c r="H21" s="609">
        <v>3.9E-2</v>
      </c>
    </row>
    <row r="22" spans="1:8" s="7" customFormat="1" ht="24" customHeight="1">
      <c r="A22" s="861" t="s">
        <v>92</v>
      </c>
      <c r="B22" s="601" t="s">
        <v>51</v>
      </c>
      <c r="C22" s="609">
        <v>0.98</v>
      </c>
      <c r="D22" s="608">
        <v>0.96499999999999997</v>
      </c>
      <c r="E22" s="608">
        <v>0.95199999999999996</v>
      </c>
      <c r="F22" s="608">
        <v>0.95599999999999996</v>
      </c>
      <c r="G22" s="609">
        <v>0.95899999999999996</v>
      </c>
      <c r="H22" s="609">
        <v>0.94799999999999995</v>
      </c>
    </row>
    <row r="23" spans="1:8" s="7" customFormat="1" ht="24" customHeight="1">
      <c r="A23" s="861"/>
      <c r="B23" s="601" t="s">
        <v>56</v>
      </c>
      <c r="C23" s="609">
        <v>0.97</v>
      </c>
      <c r="D23" s="608">
        <v>0.95599999999999996</v>
      </c>
      <c r="E23" s="608">
        <v>0.97699999999999998</v>
      </c>
      <c r="F23" s="608">
        <v>0.98099999999999998</v>
      </c>
      <c r="G23" s="609">
        <v>0.99399999999999999</v>
      </c>
      <c r="H23" s="609">
        <v>0.96799999999999997</v>
      </c>
    </row>
    <row r="24" spans="1:8" s="7" customFormat="1" ht="24" customHeight="1">
      <c r="A24" s="861" t="s">
        <v>93</v>
      </c>
      <c r="B24" s="601" t="s">
        <v>51</v>
      </c>
      <c r="C24" s="609">
        <v>0.97799999999999998</v>
      </c>
      <c r="D24" s="609">
        <v>0.96599999999999997</v>
      </c>
      <c r="E24" s="609">
        <v>0.94599999999999995</v>
      </c>
      <c r="F24" s="609">
        <v>0.95199999999999996</v>
      </c>
      <c r="G24" s="609">
        <v>0.95299999999999996</v>
      </c>
      <c r="H24" s="609">
        <v>0.94699999999999995</v>
      </c>
    </row>
    <row r="25" spans="1:8" s="7" customFormat="1" ht="24" customHeight="1">
      <c r="A25" s="861"/>
      <c r="B25" s="601" t="s">
        <v>56</v>
      </c>
      <c r="C25" s="609">
        <v>0.98799999999999999</v>
      </c>
      <c r="D25" s="609">
        <v>0.97899999999999998</v>
      </c>
      <c r="E25" s="609">
        <v>0.98699999999999999</v>
      </c>
      <c r="F25" s="609">
        <v>0.99</v>
      </c>
      <c r="G25" s="609">
        <v>0.997</v>
      </c>
      <c r="H25" s="609">
        <v>0.97299999999999998</v>
      </c>
    </row>
    <row r="26" spans="1:8" s="7" customFormat="1" ht="24" customHeight="1">
      <c r="A26" s="861" t="s">
        <v>94</v>
      </c>
      <c r="B26" s="601" t="s">
        <v>51</v>
      </c>
      <c r="C26" s="602" t="s">
        <v>96</v>
      </c>
      <c r="D26" s="602" t="s">
        <v>97</v>
      </c>
      <c r="E26" s="602" t="s">
        <v>95</v>
      </c>
      <c r="F26" s="602" t="s">
        <v>98</v>
      </c>
      <c r="G26" s="602" t="s">
        <v>99</v>
      </c>
      <c r="H26" s="602" t="s">
        <v>98</v>
      </c>
    </row>
    <row r="27" spans="1:8" s="7" customFormat="1" ht="24" customHeight="1">
      <c r="A27" s="861"/>
      <c r="B27" s="601" t="s">
        <v>56</v>
      </c>
      <c r="C27" s="602" t="s">
        <v>98</v>
      </c>
      <c r="D27" s="602" t="s">
        <v>100</v>
      </c>
      <c r="E27" s="602" t="s">
        <v>96</v>
      </c>
      <c r="F27" s="602" t="s">
        <v>98</v>
      </c>
      <c r="G27" s="602" t="s">
        <v>99</v>
      </c>
      <c r="H27" s="602" t="s">
        <v>1263</v>
      </c>
    </row>
    <row r="28" spans="1:8" s="7" customFormat="1" ht="24" customHeight="1">
      <c r="A28" s="861" t="s">
        <v>101</v>
      </c>
      <c r="B28" s="601" t="s">
        <v>44</v>
      </c>
      <c r="C28" s="607">
        <v>5.2600000000000001E-2</v>
      </c>
      <c r="D28" s="607">
        <v>5.0500000000000003E-2</v>
      </c>
      <c r="E28" s="607">
        <v>4.9099999999999998E-2</v>
      </c>
      <c r="F28" s="607">
        <v>4.6399999999999997E-2</v>
      </c>
      <c r="G28" s="607">
        <v>5.11E-2</v>
      </c>
      <c r="H28" s="607">
        <v>5.8700000000000002E-2</v>
      </c>
    </row>
    <row r="29" spans="1:8" s="7" customFormat="1" ht="24" customHeight="1">
      <c r="A29" s="861"/>
      <c r="B29" s="601" t="s">
        <v>51</v>
      </c>
      <c r="C29" s="607">
        <v>5.1499999999999997E-2</v>
      </c>
      <c r="D29" s="607">
        <v>4.9700000000000001E-2</v>
      </c>
      <c r="E29" s="607">
        <v>4.9099999999999998E-2</v>
      </c>
      <c r="F29" s="607">
        <v>4.7500000000000001E-2</v>
      </c>
      <c r="G29" s="607">
        <v>5.21E-2</v>
      </c>
      <c r="H29" s="607">
        <v>6.0100000000000001E-2</v>
      </c>
    </row>
    <row r="30" spans="1:8" s="7" customFormat="1" ht="24" customHeight="1">
      <c r="A30" s="861"/>
      <c r="B30" s="601" t="s">
        <v>56</v>
      </c>
      <c r="C30" s="607">
        <v>5.9200000000000003E-2</v>
      </c>
      <c r="D30" s="607">
        <v>5.6599999999999998E-2</v>
      </c>
      <c r="E30" s="607">
        <v>4.9200000000000001E-2</v>
      </c>
      <c r="F30" s="607">
        <v>4.2900000000000001E-2</v>
      </c>
      <c r="G30" s="607">
        <v>4.7600000000000003E-2</v>
      </c>
      <c r="H30" s="607">
        <v>5.45E-2</v>
      </c>
    </row>
    <row r="31" spans="1:8" s="7" customFormat="1" ht="24" customHeight="1">
      <c r="A31" s="862" t="s">
        <v>102</v>
      </c>
      <c r="B31" s="601" t="s">
        <v>51</v>
      </c>
      <c r="C31" s="607">
        <v>0.106</v>
      </c>
      <c r="D31" s="607">
        <v>7.4999999999999997E-2</v>
      </c>
      <c r="E31" s="607">
        <v>5.7000000000000002E-2</v>
      </c>
      <c r="F31" s="607">
        <v>7.0999999999999994E-2</v>
      </c>
      <c r="G31" s="607">
        <v>-5.1999999999999998E-2</v>
      </c>
      <c r="H31" s="607">
        <v>-0.112</v>
      </c>
    </row>
    <row r="32" spans="1:8" s="7" customFormat="1" ht="24" customHeight="1">
      <c r="A32" s="863"/>
      <c r="B32" s="91" t="s">
        <v>56</v>
      </c>
      <c r="C32" s="725">
        <v>0.129</v>
      </c>
      <c r="D32" s="725">
        <v>0.11799999999999999</v>
      </c>
      <c r="E32" s="725">
        <v>0.23499999999999999</v>
      </c>
      <c r="F32" s="725">
        <v>0.189</v>
      </c>
      <c r="G32" s="725">
        <v>5.1999999999999998E-2</v>
      </c>
      <c r="H32" s="725">
        <v>0.01</v>
      </c>
    </row>
    <row r="33" spans="1:8">
      <c r="A33" s="610"/>
      <c r="B33" s="610"/>
      <c r="C33" s="610"/>
      <c r="D33" s="610"/>
      <c r="E33" s="610"/>
      <c r="F33" s="610"/>
      <c r="G33" s="610"/>
      <c r="H33" s="610"/>
    </row>
    <row r="34" spans="1:8" s="5" customFormat="1" ht="18" customHeight="1">
      <c r="A34" s="847" t="s">
        <v>1329</v>
      </c>
      <c r="B34" s="847"/>
      <c r="C34" s="847"/>
      <c r="D34" s="847"/>
      <c r="E34" s="847"/>
      <c r="F34" s="847"/>
      <c r="G34" s="847"/>
      <c r="H34" s="847"/>
    </row>
    <row r="35" spans="1:8" s="5" customFormat="1" ht="69.599999999999994" customHeight="1">
      <c r="A35" s="847" t="s">
        <v>1330</v>
      </c>
      <c r="B35" s="847"/>
      <c r="C35" s="847"/>
      <c r="D35" s="847"/>
      <c r="E35" s="847"/>
      <c r="F35" s="847"/>
      <c r="G35" s="847"/>
      <c r="H35" s="847"/>
    </row>
    <row r="36" spans="1:8" s="5" customFormat="1" ht="21" customHeight="1">
      <c r="A36" s="847" t="s">
        <v>1331</v>
      </c>
      <c r="B36" s="847"/>
      <c r="C36" s="847"/>
      <c r="D36" s="847"/>
      <c r="E36" s="847"/>
      <c r="F36" s="847"/>
      <c r="G36" s="847"/>
      <c r="H36" s="847"/>
    </row>
    <row r="37" spans="1:8" s="5" customFormat="1" ht="21" customHeight="1">
      <c r="A37" s="847" t="s">
        <v>1332</v>
      </c>
      <c r="B37" s="847"/>
      <c r="C37" s="847"/>
      <c r="D37" s="847"/>
      <c r="E37" s="847"/>
      <c r="F37" s="847"/>
      <c r="G37" s="847"/>
      <c r="H37" s="847"/>
    </row>
    <row r="38" spans="1:8" s="5" customFormat="1" ht="27" customHeight="1">
      <c r="A38" s="847" t="s">
        <v>1333</v>
      </c>
      <c r="B38" s="847"/>
      <c r="C38" s="847"/>
      <c r="D38" s="847"/>
      <c r="E38" s="847"/>
      <c r="F38" s="847"/>
      <c r="G38" s="847"/>
      <c r="H38" s="847"/>
    </row>
    <row r="39" spans="1:8" s="5" customFormat="1" ht="21" customHeight="1">
      <c r="A39" s="847" t="s">
        <v>1334</v>
      </c>
      <c r="B39" s="847"/>
      <c r="C39" s="847"/>
      <c r="D39" s="847"/>
      <c r="E39" s="847"/>
      <c r="F39" s="847"/>
      <c r="G39" s="847"/>
      <c r="H39" s="847"/>
    </row>
    <row r="40" spans="1:8" s="5" customFormat="1" ht="30" customHeight="1">
      <c r="A40" s="847" t="s">
        <v>1335</v>
      </c>
      <c r="B40" s="847"/>
      <c r="C40" s="847"/>
      <c r="D40" s="847"/>
      <c r="E40" s="847"/>
      <c r="F40" s="847"/>
      <c r="G40" s="847"/>
      <c r="H40" s="847"/>
    </row>
    <row r="41" spans="1:8" ht="20.100000000000001" customHeight="1">
      <c r="A41" s="847" t="s">
        <v>1336</v>
      </c>
      <c r="B41" s="847"/>
      <c r="C41" s="847"/>
      <c r="D41" s="847"/>
      <c r="E41" s="847"/>
      <c r="F41" s="847"/>
    </row>
  </sheetData>
  <mergeCells count="18">
    <mergeCell ref="A4:B4"/>
    <mergeCell ref="A7:A12"/>
    <mergeCell ref="A13:A16"/>
    <mergeCell ref="A20:A21"/>
    <mergeCell ref="A24:A25"/>
    <mergeCell ref="A17:A19"/>
    <mergeCell ref="A22:A23"/>
    <mergeCell ref="A26:A27"/>
    <mergeCell ref="A28:A30"/>
    <mergeCell ref="A31:A32"/>
    <mergeCell ref="A41:F41"/>
    <mergeCell ref="A40:H40"/>
    <mergeCell ref="A39:H39"/>
    <mergeCell ref="A34:H34"/>
    <mergeCell ref="A35:H35"/>
    <mergeCell ref="A36:H36"/>
    <mergeCell ref="A37:H37"/>
    <mergeCell ref="A38:H38"/>
  </mergeCells>
  <hyperlinks>
    <hyperlink ref="A1" location="Introduction!A1" display="&lt; Home" xr:uid="{B8747682-9EA6-4AF6-BDAA-FE9752E4161F}"/>
  </hyperlinks>
  <pageMargins left="0.70866141732283472" right="0.70866141732283472" top="0.74803149606299213" bottom="0.74803149606299213" header="0.31496062992125984" footer="0.31496062992125984"/>
  <pageSetup paperSize="9" scale="58" fitToHeight="0" orientation="portrait" r:id="rId1"/>
  <headerFooter>
    <oddFooter>&amp;L&amp;9Dexus FY24 Sustainability Data Pack</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45185-6D36-4D74-8C50-EDC177B14B17}">
  <sheetPr codeName="Sheet5">
    <tabColor rgb="FFC4EBF6"/>
    <pageSetUpPr fitToPage="1"/>
  </sheetPr>
  <dimension ref="A1:G122"/>
  <sheetViews>
    <sheetView showGridLines="0" zoomScale="93" zoomScaleNormal="93" zoomScaleSheetLayoutView="93" workbookViewId="0"/>
  </sheetViews>
  <sheetFormatPr defaultRowHeight="15" customHeight="1"/>
  <cols>
    <col min="1" max="1" width="35.125" customWidth="1"/>
    <col min="2" max="7" width="17.125" customWidth="1"/>
    <col min="8" max="8" width="12" customWidth="1"/>
  </cols>
  <sheetData>
    <row r="1" spans="1:7" ht="15" customHeight="1">
      <c r="A1" s="102" t="s">
        <v>13</v>
      </c>
      <c r="B1" s="169"/>
    </row>
    <row r="2" spans="1:7" ht="14.25"/>
    <row r="3" spans="1:7" ht="14.25"/>
    <row r="4" spans="1:7" s="8" customFormat="1" ht="24.95" customHeight="1" thickBot="1">
      <c r="A4" s="33" t="s">
        <v>103</v>
      </c>
    </row>
    <row r="5" spans="1:7" s="8" customFormat="1" ht="24.95" customHeight="1" thickTop="1">
      <c r="A5" s="44"/>
    </row>
    <row r="6" spans="1:7" ht="19.5" customHeight="1">
      <c r="A6" s="634" t="s">
        <v>15</v>
      </c>
      <c r="B6" s="598" t="s">
        <v>17</v>
      </c>
      <c r="C6" s="598" t="s">
        <v>18</v>
      </c>
      <c r="D6" s="598" t="s">
        <v>19</v>
      </c>
      <c r="E6" s="598" t="s">
        <v>20</v>
      </c>
      <c r="F6" s="598" t="s">
        <v>21</v>
      </c>
      <c r="G6" s="598" t="s">
        <v>133</v>
      </c>
    </row>
    <row r="7" spans="1:7" s="7" customFormat="1" ht="19.5" customHeight="1">
      <c r="A7" s="635" t="s">
        <v>104</v>
      </c>
      <c r="B7" s="609">
        <v>0.04</v>
      </c>
      <c r="C7" s="609">
        <v>3.4000000000000002E-2</v>
      </c>
      <c r="D7" s="609">
        <v>3.2000000000000001E-2</v>
      </c>
      <c r="E7" s="609">
        <v>2.7E-2</v>
      </c>
      <c r="F7" s="609">
        <v>3.6999999999999998E-2</v>
      </c>
      <c r="G7" s="609">
        <v>4.1000000000000002E-2</v>
      </c>
    </row>
    <row r="8" spans="1:7" s="7" customFormat="1" ht="19.5" customHeight="1">
      <c r="A8" s="605" t="s">
        <v>105</v>
      </c>
      <c r="B8" s="602" t="s">
        <v>106</v>
      </c>
      <c r="C8" s="602" t="s">
        <v>107</v>
      </c>
      <c r="D8" s="602" t="s">
        <v>108</v>
      </c>
      <c r="E8" s="602" t="s">
        <v>109</v>
      </c>
      <c r="F8" s="602" t="s">
        <v>110</v>
      </c>
      <c r="G8" s="602" t="s">
        <v>99</v>
      </c>
    </row>
    <row r="9" spans="1:7" s="7" customFormat="1" ht="19.5" customHeight="1">
      <c r="A9" s="636" t="s">
        <v>111</v>
      </c>
      <c r="B9" s="611">
        <v>0.74</v>
      </c>
      <c r="C9" s="611">
        <v>0.78</v>
      </c>
      <c r="D9" s="611">
        <v>0.81</v>
      </c>
      <c r="E9" s="611">
        <v>0.65</v>
      </c>
      <c r="F9" s="611">
        <v>0.86</v>
      </c>
      <c r="G9" s="611">
        <v>0.92</v>
      </c>
    </row>
    <row r="10" spans="1:7" s="7" customFormat="1" ht="19.5" customHeight="1">
      <c r="A10" s="635" t="s">
        <v>112</v>
      </c>
      <c r="B10" s="609">
        <v>0.24</v>
      </c>
      <c r="C10" s="609" t="s">
        <v>113</v>
      </c>
      <c r="D10" s="609">
        <v>0.26700000000000002</v>
      </c>
      <c r="E10" s="609">
        <v>0.26900000000000002</v>
      </c>
      <c r="F10" s="609" t="s">
        <v>1411</v>
      </c>
      <c r="G10" s="609" t="s">
        <v>1412</v>
      </c>
    </row>
    <row r="11" spans="1:7" s="7" customFormat="1" ht="19.5" customHeight="1">
      <c r="A11" s="605" t="s">
        <v>1378</v>
      </c>
      <c r="B11" s="602" t="s">
        <v>114</v>
      </c>
      <c r="C11" s="602" t="s">
        <v>115</v>
      </c>
      <c r="D11" s="602" t="s">
        <v>116</v>
      </c>
      <c r="E11" s="602" t="s">
        <v>117</v>
      </c>
      <c r="F11" s="602" t="s">
        <v>118</v>
      </c>
      <c r="G11" s="602" t="s">
        <v>118</v>
      </c>
    </row>
    <row r="12" spans="1:7" s="7" customFormat="1" ht="19.5" customHeight="1">
      <c r="A12" s="97" t="s">
        <v>119</v>
      </c>
      <c r="B12" s="93" t="s">
        <v>120</v>
      </c>
      <c r="C12" s="93" t="s">
        <v>120</v>
      </c>
      <c r="D12" s="93" t="s">
        <v>120</v>
      </c>
      <c r="E12" s="93" t="s">
        <v>120</v>
      </c>
      <c r="F12" s="93" t="s">
        <v>120</v>
      </c>
      <c r="G12" s="93" t="s">
        <v>120</v>
      </c>
    </row>
    <row r="13" spans="1:7" ht="15" customHeight="1">
      <c r="A13" s="610"/>
      <c r="B13" s="610"/>
      <c r="C13" s="610"/>
      <c r="D13" s="610"/>
      <c r="E13" s="610"/>
      <c r="F13" s="610"/>
      <c r="G13" s="610"/>
    </row>
    <row r="14" spans="1:7" s="7" customFormat="1" ht="18.600000000000001" customHeight="1">
      <c r="A14" s="115" t="s">
        <v>121</v>
      </c>
      <c r="B14" s="5"/>
      <c r="C14" s="5"/>
      <c r="D14" s="5"/>
      <c r="E14" s="5"/>
      <c r="F14" s="5"/>
      <c r="G14" s="5"/>
    </row>
    <row r="15" spans="1:7" s="7" customFormat="1" ht="18.600000000000001" customHeight="1">
      <c r="A15" s="115" t="s">
        <v>122</v>
      </c>
      <c r="B15" s="5"/>
      <c r="C15" s="5"/>
      <c r="D15" s="5"/>
      <c r="E15" s="5"/>
      <c r="F15" s="5"/>
      <c r="G15" s="5"/>
    </row>
    <row r="16" spans="1:7" s="7" customFormat="1" ht="18.600000000000001" customHeight="1">
      <c r="A16" s="115" t="s">
        <v>1109</v>
      </c>
      <c r="B16" s="5"/>
      <c r="C16" s="5"/>
      <c r="D16" s="5"/>
      <c r="E16" s="5"/>
      <c r="F16" s="5"/>
      <c r="G16" s="5"/>
    </row>
    <row r="17" spans="1:7" s="7" customFormat="1" ht="27.95" customHeight="1">
      <c r="A17" s="866" t="s">
        <v>1295</v>
      </c>
      <c r="B17" s="866"/>
      <c r="C17" s="866"/>
      <c r="D17" s="866"/>
      <c r="E17" s="866"/>
      <c r="F17" s="866"/>
      <c r="G17" s="866"/>
    </row>
    <row r="18" spans="1:7" s="7" customFormat="1" ht="18.600000000000001" customHeight="1">
      <c r="A18" s="866" t="s">
        <v>1414</v>
      </c>
      <c r="B18" s="866"/>
      <c r="C18" s="866"/>
      <c r="D18" s="866"/>
      <c r="E18" s="866"/>
      <c r="F18" s="866"/>
      <c r="G18" s="866"/>
    </row>
    <row r="19" spans="1:7" s="7" customFormat="1" ht="18.600000000000001" customHeight="1">
      <c r="A19" s="866" t="s">
        <v>1413</v>
      </c>
      <c r="B19" s="866"/>
      <c r="C19" s="866"/>
      <c r="D19" s="866"/>
      <c r="E19" s="866"/>
      <c r="F19" s="866"/>
      <c r="G19" s="866"/>
    </row>
    <row r="20" spans="1:7" s="7" customFormat="1" ht="18.600000000000001" customHeight="1">
      <c r="A20" s="866" t="s">
        <v>1379</v>
      </c>
      <c r="B20" s="866"/>
      <c r="C20" s="866"/>
      <c r="D20" s="866"/>
      <c r="E20" s="866"/>
      <c r="F20" s="866"/>
      <c r="G20" s="866"/>
    </row>
    <row r="21" spans="1:7" s="7" customFormat="1" ht="28.5" customHeight="1">
      <c r="A21" s="866"/>
      <c r="B21" s="866"/>
      <c r="C21" s="866"/>
      <c r="D21" s="866"/>
      <c r="E21" s="866"/>
      <c r="F21" s="866"/>
      <c r="G21" s="866"/>
    </row>
    <row r="24" spans="1:7" s="8" customFormat="1" ht="26.25" customHeight="1" thickBot="1">
      <c r="A24" s="33" t="s">
        <v>123</v>
      </c>
    </row>
    <row r="25" spans="1:7" s="8" customFormat="1" ht="15" customHeight="1" thickTop="1"/>
    <row r="26" spans="1:7" s="8" customFormat="1" ht="19.5" customHeight="1">
      <c r="A26" s="597" t="s">
        <v>124</v>
      </c>
      <c r="B26" s="598" t="s">
        <v>1307</v>
      </c>
      <c r="C26" s="598" t="s">
        <v>156</v>
      </c>
    </row>
    <row r="27" spans="1:7" s="5" customFormat="1" ht="19.5" customHeight="1">
      <c r="A27" s="605" t="s">
        <v>125</v>
      </c>
      <c r="B27" s="611">
        <v>0.57999999999999996</v>
      </c>
      <c r="C27" s="611">
        <v>0.36</v>
      </c>
    </row>
    <row r="28" spans="1:7" s="5" customFormat="1" ht="19.5" customHeight="1">
      <c r="A28" s="605" t="s">
        <v>126</v>
      </c>
      <c r="B28" s="611">
        <v>0.01</v>
      </c>
      <c r="C28" s="611">
        <v>0.02</v>
      </c>
    </row>
    <row r="29" spans="1:7" s="5" customFormat="1" ht="19.5" customHeight="1">
      <c r="A29" s="605" t="s">
        <v>127</v>
      </c>
      <c r="B29" s="611">
        <v>0.14000000000000001</v>
      </c>
      <c r="C29" s="611">
        <v>0.21</v>
      </c>
    </row>
    <row r="30" spans="1:7" s="5" customFormat="1" ht="19.5" customHeight="1">
      <c r="A30" s="605" t="s">
        <v>128</v>
      </c>
      <c r="B30" s="611">
        <v>0.21</v>
      </c>
      <c r="C30" s="611">
        <v>0.31</v>
      </c>
    </row>
    <row r="31" spans="1:7" s="5" customFormat="1" ht="19.5" customHeight="1">
      <c r="A31" s="177" t="s">
        <v>129</v>
      </c>
      <c r="B31" s="392">
        <v>0.06</v>
      </c>
      <c r="C31" s="392">
        <v>0.1</v>
      </c>
      <c r="D31" s="119"/>
      <c r="E31" s="119"/>
      <c r="F31" s="119"/>
    </row>
    <row r="32" spans="1:7" s="5" customFormat="1" ht="15" customHeight="1">
      <c r="A32" s="610"/>
      <c r="B32" s="610"/>
      <c r="C32" s="610"/>
    </row>
    <row r="33" spans="1:3" s="5" customFormat="1" ht="15" customHeight="1"/>
    <row r="34" spans="1:3" s="5" customFormat="1" ht="15" customHeight="1"/>
    <row r="35" spans="1:3" ht="24.95" customHeight="1" thickBot="1">
      <c r="A35" s="33" t="s">
        <v>1268</v>
      </c>
    </row>
    <row r="36" spans="1:3" ht="15" customHeight="1" thickTop="1">
      <c r="A36" s="27"/>
    </row>
    <row r="37" spans="1:3" ht="19.5" customHeight="1">
      <c r="A37" s="597" t="s">
        <v>130</v>
      </c>
      <c r="B37" s="598" t="s">
        <v>131</v>
      </c>
      <c r="C37" s="598" t="s">
        <v>132</v>
      </c>
    </row>
    <row r="38" spans="1:3" s="5" customFormat="1" ht="19.5" customHeight="1">
      <c r="A38" s="638" t="s">
        <v>134</v>
      </c>
      <c r="B38" s="637">
        <v>124.67363125812385</v>
      </c>
      <c r="C38" s="724">
        <v>0</v>
      </c>
    </row>
    <row r="39" spans="1:3" s="5" customFormat="1" ht="19.5" customHeight="1">
      <c r="A39" s="638" t="s">
        <v>135</v>
      </c>
      <c r="B39" s="637">
        <v>440.14399301852029</v>
      </c>
      <c r="C39" s="637">
        <v>732.17700000000002</v>
      </c>
    </row>
    <row r="40" spans="1:3" s="5" customFormat="1" ht="19.5" customHeight="1">
      <c r="A40" s="638" t="s">
        <v>136</v>
      </c>
      <c r="B40" s="637">
        <v>482.47672395860837</v>
      </c>
      <c r="C40" s="637">
        <v>600</v>
      </c>
    </row>
    <row r="41" spans="1:3" s="5" customFormat="1" ht="19.5" customHeight="1">
      <c r="A41" s="638" t="s">
        <v>137</v>
      </c>
      <c r="B41" s="637">
        <v>600</v>
      </c>
      <c r="C41" s="637">
        <v>1250</v>
      </c>
    </row>
    <row r="42" spans="1:3" s="5" customFormat="1" ht="19.5" customHeight="1">
      <c r="A42" s="638" t="s">
        <v>138</v>
      </c>
      <c r="B42" s="637">
        <v>121.20624454571899</v>
      </c>
      <c r="C42" s="637">
        <v>958.35</v>
      </c>
    </row>
    <row r="43" spans="1:3" s="5" customFormat="1" ht="19.5" customHeight="1">
      <c r="A43" s="638" t="s">
        <v>139</v>
      </c>
      <c r="B43" s="637">
        <v>524.29467084639498</v>
      </c>
      <c r="C43" s="637">
        <v>550</v>
      </c>
    </row>
    <row r="44" spans="1:3" s="5" customFormat="1" ht="19.5" customHeight="1">
      <c r="A44" s="638" t="s">
        <v>140</v>
      </c>
      <c r="B44" s="727">
        <v>0</v>
      </c>
      <c r="C44" s="637">
        <v>300</v>
      </c>
    </row>
    <row r="45" spans="1:3" s="5" customFormat="1" ht="19.5" customHeight="1">
      <c r="A45" s="638" t="s">
        <v>141</v>
      </c>
      <c r="B45" s="637">
        <v>500</v>
      </c>
      <c r="C45" s="637">
        <v>75</v>
      </c>
    </row>
    <row r="46" spans="1:3" s="5" customFormat="1" ht="19.5" customHeight="1">
      <c r="A46" s="638" t="s">
        <v>142</v>
      </c>
      <c r="B46" s="637">
        <v>328.57889237199583</v>
      </c>
      <c r="C46" s="727">
        <v>0</v>
      </c>
    </row>
    <row r="47" spans="1:3" s="5" customFormat="1" ht="19.5" customHeight="1">
      <c r="A47" s="638" t="s">
        <v>143</v>
      </c>
      <c r="B47" s="727">
        <v>0</v>
      </c>
      <c r="C47" s="727">
        <v>0</v>
      </c>
    </row>
    <row r="48" spans="1:3" s="5" customFormat="1" ht="19.5" customHeight="1">
      <c r="A48" s="638" t="s">
        <v>144</v>
      </c>
      <c r="B48" s="727">
        <v>0</v>
      </c>
      <c r="C48" s="727">
        <v>0</v>
      </c>
    </row>
    <row r="49" spans="1:7" s="5" customFormat="1" ht="19.5" customHeight="1">
      <c r="A49" s="638" t="s">
        <v>145</v>
      </c>
      <c r="B49" s="727">
        <v>0</v>
      </c>
      <c r="C49" s="727">
        <v>0</v>
      </c>
    </row>
    <row r="50" spans="1:7" s="5" customFormat="1" ht="19.5" customHeight="1">
      <c r="A50" s="638" t="s">
        <v>146</v>
      </c>
      <c r="B50" s="727">
        <v>0</v>
      </c>
      <c r="C50" s="727">
        <v>0</v>
      </c>
    </row>
    <row r="51" spans="1:7" s="5" customFormat="1" ht="19.5" customHeight="1">
      <c r="A51" s="638" t="s">
        <v>147</v>
      </c>
      <c r="B51" s="727">
        <v>0</v>
      </c>
      <c r="C51" s="727">
        <v>0</v>
      </c>
    </row>
    <row r="52" spans="1:7" s="5" customFormat="1" ht="19.5" customHeight="1">
      <c r="A52" s="738" t="s">
        <v>148</v>
      </c>
      <c r="B52" s="642">
        <v>105</v>
      </c>
      <c r="C52" s="727">
        <v>0</v>
      </c>
    </row>
    <row r="53" spans="1:7" s="5" customFormat="1" ht="15" customHeight="1">
      <c r="A53" s="612"/>
      <c r="B53" s="612"/>
      <c r="C53" s="612"/>
    </row>
    <row r="54" spans="1:7" ht="21.75" customHeight="1">
      <c r="A54" s="22"/>
      <c r="B54" s="22"/>
      <c r="C54" s="22"/>
      <c r="D54" s="11"/>
      <c r="E54" s="11"/>
      <c r="F54" s="11"/>
      <c r="G54" s="11"/>
    </row>
    <row r="56" spans="1:7" s="8" customFormat="1" ht="24" customHeight="1" thickBot="1">
      <c r="A56" s="33" t="s">
        <v>149</v>
      </c>
    </row>
    <row r="57" spans="1:7" ht="26.45" customHeight="1" thickTop="1"/>
    <row r="58" spans="1:7" ht="61.5" customHeight="1">
      <c r="A58" s="597"/>
      <c r="B58" s="598" t="s">
        <v>150</v>
      </c>
      <c r="C58" s="598" t="s">
        <v>129</v>
      </c>
      <c r="D58" s="598" t="s">
        <v>151</v>
      </c>
      <c r="E58" s="598" t="s">
        <v>152</v>
      </c>
      <c r="F58" s="598" t="s">
        <v>153</v>
      </c>
      <c r="G58" s="5"/>
    </row>
    <row r="59" spans="1:7" s="5" customFormat="1" ht="22.5" customHeight="1">
      <c r="A59" s="638" t="s">
        <v>134</v>
      </c>
      <c r="B59" s="637">
        <v>1369.9999999999998</v>
      </c>
      <c r="C59" s="637">
        <v>500</v>
      </c>
      <c r="D59" s="637">
        <v>1799.932333333333</v>
      </c>
      <c r="E59" s="637">
        <v>616.66666666666663</v>
      </c>
      <c r="F59" s="639">
        <v>2.0868807021092534E-2</v>
      </c>
    </row>
    <row r="60" spans="1:7" s="5" customFormat="1" ht="22.5" customHeight="1">
      <c r="A60" s="638" t="s">
        <v>135</v>
      </c>
      <c r="B60" s="637">
        <v>1246.6666666666658</v>
      </c>
      <c r="C60" s="637">
        <v>500</v>
      </c>
      <c r="D60" s="637">
        <v>1579.8077499999997</v>
      </c>
      <c r="E60" s="637">
        <v>1400</v>
      </c>
      <c r="F60" s="639">
        <v>3.0569317851167139E-2</v>
      </c>
    </row>
    <row r="61" spans="1:7" s="5" customFormat="1" ht="22.5" customHeight="1">
      <c r="A61" s="638" t="s">
        <v>136</v>
      </c>
      <c r="B61" s="637">
        <v>1163.3333333333326</v>
      </c>
      <c r="C61" s="637">
        <v>500</v>
      </c>
      <c r="D61" s="637">
        <v>1427.7666666666667</v>
      </c>
      <c r="E61" s="637">
        <v>800</v>
      </c>
      <c r="F61" s="639">
        <v>3.0891804507272122E-2</v>
      </c>
    </row>
    <row r="62" spans="1:7" s="5" customFormat="1" ht="22.5" customHeight="1">
      <c r="A62" s="638" t="s">
        <v>137</v>
      </c>
      <c r="B62" s="637">
        <v>1046.6666666666663</v>
      </c>
      <c r="C62" s="637">
        <v>166.66666666666666</v>
      </c>
      <c r="D62" s="637">
        <v>766.66666666666663</v>
      </c>
      <c r="E62" s="637">
        <v>400</v>
      </c>
      <c r="F62" s="639">
        <v>2.8105498576479777E-2</v>
      </c>
    </row>
    <row r="63" spans="1:7" s="5" customFormat="1" ht="22.5" customHeight="1">
      <c r="A63" s="640" t="s">
        <v>138</v>
      </c>
      <c r="B63" s="642">
        <v>955</v>
      </c>
      <c r="C63" s="726">
        <v>0</v>
      </c>
      <c r="D63" s="726">
        <v>0</v>
      </c>
      <c r="E63" s="642">
        <v>200</v>
      </c>
      <c r="F63" s="641">
        <v>1.7939393939393936E-2</v>
      </c>
    </row>
    <row r="64" spans="1:7" s="5" customFormat="1" ht="15" customHeight="1">
      <c r="A64" s="612"/>
      <c r="B64" s="612"/>
      <c r="C64" s="612"/>
      <c r="D64" s="612"/>
      <c r="E64" s="612"/>
      <c r="F64" s="612"/>
    </row>
    <row r="65" spans="1:7" ht="15" customHeight="1">
      <c r="A65" s="5"/>
      <c r="B65" s="5"/>
      <c r="C65" s="5"/>
      <c r="D65" s="5"/>
      <c r="E65" s="5"/>
      <c r="F65" s="5"/>
      <c r="G65" s="5"/>
    </row>
    <row r="85" spans="1:6" ht="24.95" customHeight="1" thickBot="1">
      <c r="A85" s="33" t="s">
        <v>154</v>
      </c>
      <c r="B85" s="8"/>
      <c r="C85" s="8"/>
      <c r="D85" s="8"/>
      <c r="E85" s="8"/>
      <c r="F85" s="8"/>
    </row>
    <row r="86" spans="1:6" ht="24.95" customHeight="1" thickTop="1">
      <c r="A86" s="8"/>
      <c r="B86" s="8"/>
      <c r="C86" s="8"/>
      <c r="D86" s="8"/>
      <c r="E86" s="8"/>
      <c r="F86" s="8"/>
    </row>
    <row r="87" spans="1:6" s="5" customFormat="1" ht="19.5" customHeight="1">
      <c r="A87" s="613"/>
      <c r="B87" s="614"/>
      <c r="C87" s="614" t="s">
        <v>155</v>
      </c>
      <c r="D87" s="614" t="s">
        <v>156</v>
      </c>
      <c r="E87" s="614" t="s">
        <v>157</v>
      </c>
      <c r="F87" s="614" t="s">
        <v>158</v>
      </c>
    </row>
    <row r="88" spans="1:6" s="5" customFormat="1" ht="19.5" customHeight="1">
      <c r="A88" s="615"/>
      <c r="B88" s="614"/>
      <c r="C88" s="614" t="s">
        <v>159</v>
      </c>
      <c r="D88" s="614" t="s">
        <v>159</v>
      </c>
      <c r="E88" s="614" t="s">
        <v>160</v>
      </c>
      <c r="F88" s="614"/>
    </row>
    <row r="89" spans="1:6" s="5" customFormat="1" ht="17.25" customHeight="1">
      <c r="A89" s="871" t="s">
        <v>161</v>
      </c>
      <c r="B89" s="601"/>
      <c r="C89" s="617">
        <v>450</v>
      </c>
      <c r="D89" s="617">
        <v>399.5</v>
      </c>
      <c r="E89" s="617" t="s">
        <v>135</v>
      </c>
      <c r="F89" s="617" t="s">
        <v>162</v>
      </c>
    </row>
    <row r="90" spans="1:6" s="5" customFormat="1" ht="17.25" customHeight="1">
      <c r="A90" s="871"/>
      <c r="B90" s="601"/>
      <c r="C90" s="617">
        <v>600</v>
      </c>
      <c r="D90" s="617">
        <v>500</v>
      </c>
      <c r="E90" s="617" t="s">
        <v>136</v>
      </c>
      <c r="F90" s="617" t="s">
        <v>162</v>
      </c>
    </row>
    <row r="91" spans="1:6" s="5" customFormat="1" ht="17.25" customHeight="1">
      <c r="A91" s="871"/>
      <c r="B91" s="601"/>
      <c r="C91" s="617">
        <v>1250</v>
      </c>
      <c r="D91" s="617">
        <v>7.5</v>
      </c>
      <c r="E91" s="617" t="s">
        <v>137</v>
      </c>
      <c r="F91" s="617" t="s">
        <v>162</v>
      </c>
    </row>
    <row r="92" spans="1:6" s="5" customFormat="1" ht="17.25" customHeight="1">
      <c r="A92" s="871"/>
      <c r="B92" s="601"/>
      <c r="C92" s="617">
        <v>875</v>
      </c>
      <c r="D92" s="617">
        <v>198</v>
      </c>
      <c r="E92" s="617" t="s">
        <v>138</v>
      </c>
      <c r="F92" s="617" t="s">
        <v>162</v>
      </c>
    </row>
    <row r="93" spans="1:6" s="5" customFormat="1" ht="17.25" customHeight="1">
      <c r="A93" s="871"/>
      <c r="B93" s="601"/>
      <c r="C93" s="617">
        <v>550</v>
      </c>
      <c r="D93" s="617">
        <v>83</v>
      </c>
      <c r="E93" s="617" t="s">
        <v>139</v>
      </c>
      <c r="F93" s="617" t="s">
        <v>162</v>
      </c>
    </row>
    <row r="94" spans="1:6" s="5" customFormat="1" ht="17.25" customHeight="1">
      <c r="A94" s="871"/>
      <c r="B94" s="601"/>
      <c r="C94" s="617">
        <v>300</v>
      </c>
      <c r="D94" s="617">
        <v>200</v>
      </c>
      <c r="E94" s="617" t="s">
        <v>140</v>
      </c>
      <c r="F94" s="617" t="s">
        <v>162</v>
      </c>
    </row>
    <row r="95" spans="1:6" s="5" customFormat="1" ht="17.25" customHeight="1">
      <c r="A95" s="871"/>
      <c r="B95" s="91"/>
      <c r="C95" s="616">
        <v>75</v>
      </c>
      <c r="D95" s="616">
        <v>75</v>
      </c>
      <c r="E95" s="616" t="s">
        <v>141</v>
      </c>
      <c r="F95" s="616" t="s">
        <v>162</v>
      </c>
    </row>
    <row r="96" spans="1:6" s="5" customFormat="1" ht="17.25" customHeight="1">
      <c r="A96" s="633" t="s">
        <v>1266</v>
      </c>
      <c r="B96" s="618"/>
      <c r="C96" s="619">
        <v>100</v>
      </c>
      <c r="D96" s="619">
        <v>100</v>
      </c>
      <c r="E96" s="619" t="s">
        <v>135</v>
      </c>
      <c r="F96" s="619" t="s">
        <v>162</v>
      </c>
    </row>
    <row r="97" spans="1:6" s="5" customFormat="1" ht="17.25" customHeight="1">
      <c r="A97" s="867" t="s">
        <v>163</v>
      </c>
      <c r="B97" s="91"/>
      <c r="C97" s="616">
        <v>185</v>
      </c>
      <c r="D97" s="616">
        <v>185</v>
      </c>
      <c r="E97" s="616" t="s">
        <v>135</v>
      </c>
      <c r="F97" s="616" t="s">
        <v>162</v>
      </c>
    </row>
    <row r="98" spans="1:6" s="5" customFormat="1" ht="17.25" customHeight="1">
      <c r="A98" s="868"/>
      <c r="B98" s="601"/>
      <c r="C98" s="617">
        <v>130</v>
      </c>
      <c r="D98" s="617">
        <v>130</v>
      </c>
      <c r="E98" s="617" t="s">
        <v>136</v>
      </c>
      <c r="F98" s="617" t="s">
        <v>162</v>
      </c>
    </row>
    <row r="99" spans="1:6" s="5" customFormat="1" ht="17.25" customHeight="1">
      <c r="A99" s="868"/>
      <c r="B99" s="601"/>
      <c r="C99" s="617">
        <v>200</v>
      </c>
      <c r="D99" s="617">
        <v>200</v>
      </c>
      <c r="E99" s="617" t="s">
        <v>139</v>
      </c>
      <c r="F99" s="617" t="s">
        <v>162</v>
      </c>
    </row>
    <row r="100" spans="1:6" s="5" customFormat="1" ht="17.25" customHeight="1">
      <c r="A100" s="868"/>
      <c r="B100" s="601"/>
      <c r="C100" s="617">
        <v>500</v>
      </c>
      <c r="D100" s="617">
        <v>500</v>
      </c>
      <c r="E100" s="617" t="s">
        <v>141</v>
      </c>
      <c r="F100" s="617" t="s">
        <v>162</v>
      </c>
    </row>
    <row r="101" spans="1:6" s="5" customFormat="1" ht="17.25" customHeight="1">
      <c r="A101" s="869"/>
      <c r="B101" s="599"/>
      <c r="C101" s="620">
        <v>30</v>
      </c>
      <c r="D101" s="620">
        <v>30</v>
      </c>
      <c r="E101" s="620" t="s">
        <v>148</v>
      </c>
      <c r="F101" s="620" t="s">
        <v>162</v>
      </c>
    </row>
    <row r="102" spans="1:6" s="5" customFormat="1" ht="17.25" customHeight="1">
      <c r="A102" s="872" t="s">
        <v>1267</v>
      </c>
      <c r="B102" s="621" t="s">
        <v>164</v>
      </c>
      <c r="C102" s="622">
        <v>276</v>
      </c>
      <c r="D102" s="622">
        <v>276</v>
      </c>
      <c r="E102" s="622" t="s">
        <v>1264</v>
      </c>
      <c r="F102" s="622" t="s">
        <v>165</v>
      </c>
    </row>
    <row r="103" spans="1:6" s="5" customFormat="1" ht="17.25" customHeight="1">
      <c r="A103" s="871"/>
      <c r="B103" s="601" t="s">
        <v>166</v>
      </c>
      <c r="C103" s="617">
        <v>191</v>
      </c>
      <c r="D103" s="617">
        <v>191</v>
      </c>
      <c r="E103" s="617" t="s">
        <v>1265</v>
      </c>
      <c r="F103" s="617" t="s">
        <v>165</v>
      </c>
    </row>
    <row r="104" spans="1:6" s="5" customFormat="1" ht="17.25" customHeight="1">
      <c r="A104" s="871"/>
      <c r="B104" s="601" t="s">
        <v>167</v>
      </c>
      <c r="C104" s="617">
        <v>286</v>
      </c>
      <c r="D104" s="617">
        <v>286</v>
      </c>
      <c r="E104" s="617" t="s">
        <v>168</v>
      </c>
      <c r="F104" s="617" t="s">
        <v>165</v>
      </c>
    </row>
    <row r="105" spans="1:6" s="5" customFormat="1" ht="17.25" customHeight="1">
      <c r="A105" s="871"/>
      <c r="B105" s="601" t="s">
        <v>1343</v>
      </c>
      <c r="C105" s="617">
        <v>100</v>
      </c>
      <c r="D105" s="617">
        <v>100</v>
      </c>
      <c r="E105" s="623">
        <v>46906</v>
      </c>
      <c r="F105" s="617" t="s">
        <v>162</v>
      </c>
    </row>
    <row r="106" spans="1:6" s="5" customFormat="1" ht="17.25" customHeight="1">
      <c r="A106" s="871"/>
      <c r="B106" s="601" t="s">
        <v>169</v>
      </c>
      <c r="C106" s="617">
        <v>503</v>
      </c>
      <c r="D106" s="617">
        <v>503</v>
      </c>
      <c r="E106" s="617" t="s">
        <v>170</v>
      </c>
      <c r="F106" s="617" t="s">
        <v>165</v>
      </c>
    </row>
    <row r="107" spans="1:6" s="5" customFormat="1" ht="17.25" customHeight="1">
      <c r="A107" s="871"/>
      <c r="B107" s="601" t="s">
        <v>1344</v>
      </c>
      <c r="C107" s="617">
        <v>150</v>
      </c>
      <c r="D107" s="617">
        <v>150</v>
      </c>
      <c r="E107" s="617" t="s">
        <v>170</v>
      </c>
      <c r="F107" s="617" t="s">
        <v>162</v>
      </c>
    </row>
    <row r="108" spans="1:6" s="5" customFormat="1" ht="17.25" customHeight="1">
      <c r="A108" s="873"/>
      <c r="B108" s="599" t="s">
        <v>1345</v>
      </c>
      <c r="C108" s="620">
        <v>75</v>
      </c>
      <c r="D108" s="620">
        <v>75</v>
      </c>
      <c r="E108" s="624">
        <v>50682</v>
      </c>
      <c r="F108" s="620" t="s">
        <v>162</v>
      </c>
    </row>
    <row r="109" spans="1:6" s="5" customFormat="1" ht="17.25" customHeight="1">
      <c r="A109" s="219" t="s">
        <v>1342</v>
      </c>
      <c r="B109" s="91"/>
      <c r="C109" s="616">
        <v>500</v>
      </c>
      <c r="D109" s="616">
        <v>500</v>
      </c>
      <c r="E109" s="625">
        <v>46692</v>
      </c>
      <c r="F109" s="616" t="s">
        <v>162</v>
      </c>
    </row>
    <row r="110" spans="1:6" s="5" customFormat="1" ht="25.5" customHeight="1">
      <c r="A110" s="626" t="s">
        <v>171</v>
      </c>
      <c r="B110" s="626"/>
      <c r="C110" s="627">
        <v>7326</v>
      </c>
      <c r="D110" s="627">
        <v>4689</v>
      </c>
      <c r="E110" s="610"/>
      <c r="F110" s="610"/>
    </row>
    <row r="111" spans="1:6" s="5" customFormat="1" ht="25.5" customHeight="1">
      <c r="A111" s="628" t="s">
        <v>172</v>
      </c>
      <c r="B111" s="621"/>
      <c r="C111" s="622">
        <v>278</v>
      </c>
      <c r="D111" s="622">
        <v>278</v>
      </c>
    </row>
    <row r="112" spans="1:6" s="5" customFormat="1" ht="25.5" customHeight="1">
      <c r="A112" s="630" t="s">
        <v>173</v>
      </c>
      <c r="B112" s="601"/>
      <c r="C112" s="617">
        <v>-19</v>
      </c>
      <c r="D112" s="617">
        <v>-19</v>
      </c>
    </row>
    <row r="113" spans="1:6" s="5" customFormat="1" ht="25.5" customHeight="1">
      <c r="A113" s="630" t="s">
        <v>1269</v>
      </c>
      <c r="B113" s="601"/>
      <c r="C113" s="617">
        <v>-38</v>
      </c>
      <c r="D113" s="617">
        <v>-38</v>
      </c>
    </row>
    <row r="114" spans="1:6" s="5" customFormat="1" ht="25.5" customHeight="1">
      <c r="A114" s="631" t="s">
        <v>174</v>
      </c>
      <c r="B114" s="631"/>
      <c r="C114" s="632">
        <v>7547</v>
      </c>
      <c r="D114" s="632">
        <v>4910</v>
      </c>
    </row>
    <row r="115" spans="1:6" s="5" customFormat="1" ht="25.5" customHeight="1">
      <c r="A115" s="630" t="s">
        <v>175</v>
      </c>
      <c r="B115" s="601"/>
      <c r="C115" s="617"/>
      <c r="D115" s="617">
        <v>-175</v>
      </c>
    </row>
    <row r="116" spans="1:6" s="5" customFormat="1" ht="25.5" customHeight="1">
      <c r="A116" s="629" t="s">
        <v>176</v>
      </c>
      <c r="B116" s="599"/>
      <c r="C116" s="620"/>
      <c r="D116" s="620">
        <v>54</v>
      </c>
    </row>
    <row r="117" spans="1:6" s="5" customFormat="1" ht="25.5" customHeight="1">
      <c r="A117" s="116" t="s">
        <v>177</v>
      </c>
      <c r="B117" s="116"/>
      <c r="C117" s="117"/>
      <c r="D117" s="118">
        <v>2516</v>
      </c>
    </row>
    <row r="118" spans="1:6" s="5" customFormat="1" ht="15" customHeight="1">
      <c r="A118" s="870"/>
      <c r="B118" s="870"/>
      <c r="C118" s="870"/>
      <c r="D118" s="870"/>
      <c r="E118" s="870"/>
      <c r="F118" s="870"/>
    </row>
    <row r="119" spans="1:6" s="651" customFormat="1" ht="18.600000000000001" customHeight="1">
      <c r="A119" s="53" t="s">
        <v>178</v>
      </c>
    </row>
    <row r="120" spans="1:6" s="651" customFormat="1" ht="18.600000000000001" customHeight="1">
      <c r="A120" s="53" t="s">
        <v>179</v>
      </c>
    </row>
    <row r="121" spans="1:6" s="651" customFormat="1" ht="18.600000000000001" customHeight="1">
      <c r="A121" s="53" t="s">
        <v>180</v>
      </c>
    </row>
    <row r="122" spans="1:6" ht="15" customHeight="1">
      <c r="A122" s="5"/>
    </row>
  </sheetData>
  <mergeCells count="9">
    <mergeCell ref="A17:G17"/>
    <mergeCell ref="A97:A101"/>
    <mergeCell ref="A118:F118"/>
    <mergeCell ref="A19:G19"/>
    <mergeCell ref="A89:A95"/>
    <mergeCell ref="A102:A108"/>
    <mergeCell ref="A20:G20"/>
    <mergeCell ref="A21:G21"/>
    <mergeCell ref="A18:G18"/>
  </mergeCells>
  <phoneticPr fontId="50" type="noConversion"/>
  <hyperlinks>
    <hyperlink ref="A1" location="Introduction!A1" display="&lt; Home" xr:uid="{5EA0C4B6-916C-4BAC-9E89-3C54D0344278}"/>
  </hyperlinks>
  <pageMargins left="0.70866141732283472" right="0.70866141732283472" top="0.74803149606299213" bottom="0.74803149606299213" header="0.31496062992125984" footer="0.31496062992125984"/>
  <pageSetup paperSize="9" scale="58" fitToHeight="0" orientation="portrait" r:id="rId1"/>
  <headerFooter>
    <oddFooter>&amp;L&amp;9Dexus FY24 Sustainability Data Pack</oddFooter>
  </headerFooter>
  <rowBreaks count="1" manualBreakCount="1">
    <brk id="55"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A303-2201-4A5F-9B52-F5A72DE1AA74}">
  <sheetPr codeName="Sheet6">
    <tabColor rgb="FFB482B4"/>
    <pageSetUpPr fitToPage="1"/>
  </sheetPr>
  <dimension ref="A1:F29"/>
  <sheetViews>
    <sheetView showGridLines="0" zoomScale="93" zoomScaleNormal="93" zoomScaleSheetLayoutView="93" workbookViewId="0"/>
  </sheetViews>
  <sheetFormatPr defaultRowHeight="14.25"/>
  <sheetData>
    <row r="1" spans="1:2" ht="15.95" customHeight="1">
      <c r="A1" s="102" t="s">
        <v>13</v>
      </c>
      <c r="B1" s="169"/>
    </row>
    <row r="29" spans="1:6">
      <c r="A29" s="157"/>
      <c r="B29" s="157"/>
      <c r="C29" s="157"/>
      <c r="D29" s="157"/>
      <c r="E29" s="157"/>
      <c r="F29" s="157"/>
    </row>
  </sheetData>
  <hyperlinks>
    <hyperlink ref="A1" location="Introduction!A1" display="&lt; Home" xr:uid="{25B83C7F-13EA-4D3B-A0E8-1162ABA08CB4}"/>
  </hyperlinks>
  <pageMargins left="0.70866141732283472" right="0.70866141732283472" top="0.74803149606299213" bottom="0.74803149606299213" header="0.31496062992125984" footer="0.31496062992125984"/>
  <pageSetup paperSize="9" fitToHeight="0" orientation="portrait" r:id="rId1"/>
  <headerFooter>
    <oddFooter>&amp;L&amp;9Dexus FY24 Sustainability Data Pack</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1FCE-6AAF-4B81-AEAA-76DF4C3D8892}">
  <sheetPr codeName="Sheet7">
    <tabColor rgb="FFECE0EC"/>
    <pageSetUpPr fitToPage="1"/>
  </sheetPr>
  <dimension ref="A1:H78"/>
  <sheetViews>
    <sheetView showGridLines="0" zoomScale="93" zoomScaleNormal="93" zoomScaleSheetLayoutView="93" workbookViewId="0"/>
  </sheetViews>
  <sheetFormatPr defaultColWidth="9" defaultRowHeight="12.75"/>
  <cols>
    <col min="1" max="1" width="26.375" style="12" customWidth="1"/>
    <col min="2" max="8" width="16.875" style="12" customWidth="1"/>
    <col min="9" max="16384" width="9" style="12"/>
  </cols>
  <sheetData>
    <row r="1" spans="1:8" ht="15" customHeight="1">
      <c r="A1" s="102" t="s">
        <v>13</v>
      </c>
      <c r="B1" s="172"/>
    </row>
    <row r="2" spans="1:8" ht="19.5">
      <c r="A2" s="44" t="s">
        <v>1147</v>
      </c>
    </row>
    <row r="3" spans="1:8" ht="19.5">
      <c r="A3" s="44"/>
      <c r="B3" s="15"/>
      <c r="C3" s="15"/>
      <c r="D3" s="15"/>
      <c r="E3" s="15"/>
      <c r="F3" s="15"/>
      <c r="G3" s="15"/>
    </row>
    <row r="4" spans="1:8" ht="20.25" thickBot="1">
      <c r="A4" s="187" t="s">
        <v>181</v>
      </c>
      <c r="B4" s="44"/>
    </row>
    <row r="5" spans="1:8" ht="21.95" customHeight="1" thickTop="1"/>
    <row r="6" spans="1:8" ht="19.5" customHeight="1">
      <c r="A6" s="194" t="s">
        <v>182</v>
      </c>
      <c r="B6" s="192" t="s">
        <v>183</v>
      </c>
      <c r="C6" s="193" t="s">
        <v>17</v>
      </c>
      <c r="D6" s="193" t="s">
        <v>18</v>
      </c>
      <c r="E6" s="193" t="s">
        <v>19</v>
      </c>
      <c r="F6" s="193" t="s">
        <v>20</v>
      </c>
      <c r="G6" s="193" t="s">
        <v>21</v>
      </c>
      <c r="H6" s="193" t="s">
        <v>133</v>
      </c>
    </row>
    <row r="7" spans="1:8" ht="19.5" customHeight="1">
      <c r="A7" s="876" t="s">
        <v>1170</v>
      </c>
      <c r="B7" s="188" t="s">
        <v>184</v>
      </c>
      <c r="C7" s="482">
        <v>216</v>
      </c>
      <c r="D7" s="482">
        <v>236.8</v>
      </c>
      <c r="E7" s="482">
        <v>240</v>
      </c>
      <c r="F7" s="482">
        <v>269</v>
      </c>
      <c r="G7" s="482">
        <v>495.4</v>
      </c>
      <c r="H7" s="482">
        <v>464</v>
      </c>
    </row>
    <row r="8" spans="1:8" ht="19.5" customHeight="1">
      <c r="A8" s="876"/>
      <c r="B8" s="188" t="s">
        <v>185</v>
      </c>
      <c r="C8" s="482">
        <v>207</v>
      </c>
      <c r="D8" s="482">
        <v>228</v>
      </c>
      <c r="E8" s="482">
        <v>225</v>
      </c>
      <c r="F8" s="482">
        <v>286</v>
      </c>
      <c r="G8" s="482">
        <v>447</v>
      </c>
      <c r="H8" s="482">
        <v>402</v>
      </c>
    </row>
    <row r="9" spans="1:8" ht="19.5" customHeight="1">
      <c r="A9" s="876"/>
      <c r="B9" s="191" t="s">
        <v>186</v>
      </c>
      <c r="C9" s="483">
        <f t="shared" ref="C9:G9" si="0">SUM(C7:C8)</f>
        <v>423</v>
      </c>
      <c r="D9" s="483">
        <f t="shared" si="0"/>
        <v>464.8</v>
      </c>
      <c r="E9" s="483">
        <f t="shared" si="0"/>
        <v>465</v>
      </c>
      <c r="F9" s="483">
        <f t="shared" si="0"/>
        <v>555</v>
      </c>
      <c r="G9" s="483">
        <f t="shared" si="0"/>
        <v>942.4</v>
      </c>
      <c r="H9" s="483">
        <v>866</v>
      </c>
    </row>
    <row r="10" spans="1:8" ht="19.5" customHeight="1">
      <c r="A10" s="880" t="s">
        <v>1171</v>
      </c>
      <c r="B10" s="188" t="s">
        <v>184</v>
      </c>
      <c r="C10" s="482">
        <v>27</v>
      </c>
      <c r="D10" s="482">
        <v>15</v>
      </c>
      <c r="E10" s="482">
        <v>15</v>
      </c>
      <c r="F10" s="482">
        <v>18</v>
      </c>
      <c r="G10" s="482">
        <v>28</v>
      </c>
      <c r="H10" s="482">
        <v>18</v>
      </c>
    </row>
    <row r="11" spans="1:8" ht="19.5" customHeight="1">
      <c r="A11" s="880"/>
      <c r="B11" s="188" t="s">
        <v>185</v>
      </c>
      <c r="C11" s="482">
        <v>11</v>
      </c>
      <c r="D11" s="482">
        <v>12</v>
      </c>
      <c r="E11" s="482">
        <v>13</v>
      </c>
      <c r="F11" s="482">
        <v>14</v>
      </c>
      <c r="G11" s="482">
        <v>14</v>
      </c>
      <c r="H11" s="482">
        <v>6</v>
      </c>
    </row>
    <row r="12" spans="1:8" ht="19.5" customHeight="1">
      <c r="A12" s="880"/>
      <c r="B12" s="191" t="s">
        <v>186</v>
      </c>
      <c r="C12" s="483">
        <f t="shared" ref="C12:G12" si="1">SUM(C10:C11)</f>
        <v>38</v>
      </c>
      <c r="D12" s="483">
        <f t="shared" si="1"/>
        <v>27</v>
      </c>
      <c r="E12" s="483">
        <f t="shared" si="1"/>
        <v>28</v>
      </c>
      <c r="F12" s="483">
        <f t="shared" si="1"/>
        <v>32</v>
      </c>
      <c r="G12" s="483">
        <f t="shared" si="1"/>
        <v>42</v>
      </c>
      <c r="H12" s="483">
        <v>24</v>
      </c>
    </row>
    <row r="13" spans="1:8" ht="19.5" customHeight="1">
      <c r="A13" s="876" t="s">
        <v>1172</v>
      </c>
      <c r="B13" s="188" t="s">
        <v>184</v>
      </c>
      <c r="C13" s="482">
        <v>31.3</v>
      </c>
      <c r="D13" s="482">
        <v>27.3</v>
      </c>
      <c r="E13" s="482">
        <v>26.3</v>
      </c>
      <c r="F13" s="482">
        <v>29.3</v>
      </c>
      <c r="G13" s="482">
        <v>49.6</v>
      </c>
      <c r="H13" s="482">
        <v>49.433699999999988</v>
      </c>
    </row>
    <row r="14" spans="1:8" ht="19.5" customHeight="1">
      <c r="A14" s="876"/>
      <c r="B14" s="188" t="s">
        <v>185</v>
      </c>
      <c r="C14" s="482">
        <v>0</v>
      </c>
      <c r="D14" s="482">
        <v>0.8</v>
      </c>
      <c r="E14" s="482">
        <v>0.9</v>
      </c>
      <c r="F14" s="482">
        <v>0.9</v>
      </c>
      <c r="G14" s="482">
        <v>2.2999999999999998</v>
      </c>
      <c r="H14" s="482">
        <v>3.2</v>
      </c>
    </row>
    <row r="15" spans="1:8" ht="19.5" customHeight="1">
      <c r="A15" s="876"/>
      <c r="B15" s="191" t="s">
        <v>186</v>
      </c>
      <c r="C15" s="483">
        <f t="shared" ref="C15:G15" si="2">SUM(C13:C14)</f>
        <v>31.3</v>
      </c>
      <c r="D15" s="483">
        <f t="shared" si="2"/>
        <v>28.1</v>
      </c>
      <c r="E15" s="483">
        <f t="shared" si="2"/>
        <v>27.2</v>
      </c>
      <c r="F15" s="483">
        <f t="shared" si="2"/>
        <v>30.2</v>
      </c>
      <c r="G15" s="483">
        <f t="shared" si="2"/>
        <v>51.9</v>
      </c>
      <c r="H15" s="483">
        <v>52.63369999999999</v>
      </c>
    </row>
    <row r="16" spans="1:8" ht="19.5" customHeight="1">
      <c r="A16" s="876" t="s">
        <v>1173</v>
      </c>
      <c r="B16" s="188" t="s">
        <v>184</v>
      </c>
      <c r="C16" s="482">
        <v>4.8</v>
      </c>
      <c r="D16" s="482">
        <v>2.4</v>
      </c>
      <c r="E16" s="482">
        <v>2.8</v>
      </c>
      <c r="F16" s="482">
        <v>1.4</v>
      </c>
      <c r="G16" s="482">
        <v>4.5</v>
      </c>
      <c r="H16" s="482">
        <v>3.3895</v>
      </c>
    </row>
    <row r="17" spans="1:8" ht="19.5" customHeight="1">
      <c r="A17" s="876"/>
      <c r="B17" s="188" t="s">
        <v>185</v>
      </c>
      <c r="C17" s="482">
        <v>0</v>
      </c>
      <c r="D17" s="482">
        <v>1.4</v>
      </c>
      <c r="E17" s="482">
        <v>0</v>
      </c>
      <c r="F17" s="482">
        <v>0</v>
      </c>
      <c r="G17" s="482">
        <v>1.2</v>
      </c>
      <c r="H17" s="482">
        <v>0</v>
      </c>
    </row>
    <row r="18" spans="1:8" ht="19.5" customHeight="1">
      <c r="A18" s="876"/>
      <c r="B18" s="191" t="s">
        <v>186</v>
      </c>
      <c r="C18" s="483">
        <f t="shared" ref="C18:G18" si="3">SUM(C16:C17)</f>
        <v>4.8</v>
      </c>
      <c r="D18" s="483">
        <f t="shared" si="3"/>
        <v>3.8</v>
      </c>
      <c r="E18" s="483">
        <f t="shared" si="3"/>
        <v>2.8</v>
      </c>
      <c r="F18" s="483">
        <f t="shared" si="3"/>
        <v>1.4</v>
      </c>
      <c r="G18" s="483">
        <f t="shared" si="3"/>
        <v>5.7</v>
      </c>
      <c r="H18" s="483">
        <v>3.3895</v>
      </c>
    </row>
    <row r="19" spans="1:8" ht="19.5" customHeight="1">
      <c r="A19" s="876" t="s">
        <v>187</v>
      </c>
      <c r="B19" s="188" t="s">
        <v>184</v>
      </c>
      <c r="C19" s="482" t="s">
        <v>188</v>
      </c>
      <c r="D19" s="482" t="s">
        <v>188</v>
      </c>
      <c r="E19" s="482" t="s">
        <v>188</v>
      </c>
      <c r="F19" s="482" t="s">
        <v>188</v>
      </c>
      <c r="G19" s="482" t="s">
        <v>188</v>
      </c>
      <c r="H19" s="482" t="s">
        <v>188</v>
      </c>
    </row>
    <row r="20" spans="1:8" ht="19.5" customHeight="1">
      <c r="A20" s="876"/>
      <c r="B20" s="188" t="s">
        <v>185</v>
      </c>
      <c r="C20" s="482" t="s">
        <v>188</v>
      </c>
      <c r="D20" s="482" t="s">
        <v>188</v>
      </c>
      <c r="E20" s="482" t="s">
        <v>188</v>
      </c>
      <c r="F20" s="482" t="s">
        <v>188</v>
      </c>
      <c r="G20" s="482" t="s">
        <v>188</v>
      </c>
      <c r="H20" s="482" t="s">
        <v>188</v>
      </c>
    </row>
    <row r="21" spans="1:8" ht="19.5" customHeight="1">
      <c r="A21" s="876"/>
      <c r="B21" s="191" t="s">
        <v>186</v>
      </c>
      <c r="C21" s="483">
        <f t="shared" ref="C21:G21" si="4">SUM(C19:C20)</f>
        <v>0</v>
      </c>
      <c r="D21" s="483">
        <f t="shared" si="4"/>
        <v>0</v>
      </c>
      <c r="E21" s="483">
        <f t="shared" si="4"/>
        <v>0</v>
      </c>
      <c r="F21" s="483">
        <f t="shared" si="4"/>
        <v>0</v>
      </c>
      <c r="G21" s="483">
        <f t="shared" si="4"/>
        <v>0</v>
      </c>
      <c r="H21" s="483">
        <v>0</v>
      </c>
    </row>
    <row r="22" spans="1:8" ht="19.5" customHeight="1">
      <c r="A22" s="876" t="s">
        <v>189</v>
      </c>
      <c r="B22" s="188" t="s">
        <v>184</v>
      </c>
      <c r="C22" s="482">
        <v>12.2</v>
      </c>
      <c r="D22" s="482">
        <v>1</v>
      </c>
      <c r="E22" s="482">
        <v>0</v>
      </c>
      <c r="F22" s="482">
        <v>0</v>
      </c>
      <c r="G22" s="482">
        <v>0</v>
      </c>
      <c r="H22" s="578">
        <v>8.9999999999999998E-4</v>
      </c>
    </row>
    <row r="23" spans="1:8" ht="19.5" customHeight="1">
      <c r="A23" s="876"/>
      <c r="B23" s="188" t="s">
        <v>185</v>
      </c>
      <c r="C23" s="482">
        <v>7.6</v>
      </c>
      <c r="D23" s="482">
        <v>1.8</v>
      </c>
      <c r="E23" s="482">
        <v>0</v>
      </c>
      <c r="F23" s="482">
        <v>0.8</v>
      </c>
      <c r="G23" s="482">
        <v>0</v>
      </c>
      <c r="H23" s="578">
        <v>1.7999999999999997E-3</v>
      </c>
    </row>
    <row r="24" spans="1:8" ht="19.5" customHeight="1">
      <c r="A24" s="876"/>
      <c r="B24" s="191" t="s">
        <v>186</v>
      </c>
      <c r="C24" s="483">
        <f t="shared" ref="C24:G24" si="5">SUM(C22:C23)</f>
        <v>19.799999999999997</v>
      </c>
      <c r="D24" s="483">
        <f t="shared" si="5"/>
        <v>2.8</v>
      </c>
      <c r="E24" s="483">
        <f t="shared" si="5"/>
        <v>0</v>
      </c>
      <c r="F24" s="483">
        <f t="shared" si="5"/>
        <v>0.8</v>
      </c>
      <c r="G24" s="483">
        <f t="shared" si="5"/>
        <v>0</v>
      </c>
      <c r="H24" s="579">
        <v>2.6999999999999997E-3</v>
      </c>
    </row>
    <row r="25" spans="1:8" ht="19.5" customHeight="1">
      <c r="A25" s="877" t="s">
        <v>190</v>
      </c>
      <c r="B25" s="188" t="s">
        <v>184</v>
      </c>
      <c r="C25" s="482">
        <v>291.3</v>
      </c>
      <c r="D25" s="482">
        <v>282.5</v>
      </c>
      <c r="E25" s="482">
        <v>284.10000000000002</v>
      </c>
      <c r="F25" s="482">
        <v>317.7</v>
      </c>
      <c r="G25" s="482">
        <v>577.5</v>
      </c>
      <c r="H25" s="482">
        <v>534.82410000000016</v>
      </c>
    </row>
    <row r="26" spans="1:8" ht="19.5" customHeight="1">
      <c r="A26" s="871"/>
      <c r="B26" s="188" t="s">
        <v>185</v>
      </c>
      <c r="C26" s="482">
        <v>225.6</v>
      </c>
      <c r="D26" s="482">
        <v>244</v>
      </c>
      <c r="E26" s="482">
        <v>238.9</v>
      </c>
      <c r="F26" s="482">
        <v>301.7</v>
      </c>
      <c r="G26" s="482">
        <v>464.5</v>
      </c>
      <c r="H26" s="482">
        <v>411.20179999999999</v>
      </c>
    </row>
    <row r="27" spans="1:8" ht="19.5" customHeight="1">
      <c r="A27" s="878"/>
      <c r="B27" s="191" t="s">
        <v>186</v>
      </c>
      <c r="C27" s="483">
        <f t="shared" ref="C27:G27" si="6">SUM(C25:C26)</f>
        <v>516.9</v>
      </c>
      <c r="D27" s="483">
        <f t="shared" si="6"/>
        <v>526.5</v>
      </c>
      <c r="E27" s="483">
        <f t="shared" si="6"/>
        <v>523</v>
      </c>
      <c r="F27" s="483">
        <f t="shared" si="6"/>
        <v>619.4</v>
      </c>
      <c r="G27" s="483">
        <f t="shared" si="6"/>
        <v>1042</v>
      </c>
      <c r="H27" s="483">
        <v>946.02590000000009</v>
      </c>
    </row>
    <row r="28" spans="1:8" ht="19.5" customHeight="1">
      <c r="A28" s="198" t="s">
        <v>1245</v>
      </c>
      <c r="B28" s="198" t="s">
        <v>186</v>
      </c>
      <c r="C28" s="484">
        <v>54.4</v>
      </c>
      <c r="D28" s="484">
        <v>49</v>
      </c>
      <c r="E28" s="484">
        <v>53.2</v>
      </c>
      <c r="F28" s="484">
        <v>95.9</v>
      </c>
      <c r="G28" s="484">
        <v>104.6</v>
      </c>
      <c r="H28" s="484">
        <v>142.00829999999999</v>
      </c>
    </row>
    <row r="29" spans="1:8">
      <c r="A29" s="164"/>
      <c r="B29" s="164"/>
      <c r="C29" s="164"/>
      <c r="D29" s="164"/>
      <c r="E29" s="164"/>
      <c r="F29" s="164"/>
    </row>
    <row r="31" spans="1:8" ht="19.5" customHeight="1">
      <c r="A31" s="194" t="s">
        <v>191</v>
      </c>
      <c r="B31" s="192" t="s">
        <v>183</v>
      </c>
      <c r="C31" s="193" t="s">
        <v>17</v>
      </c>
      <c r="D31" s="193" t="s">
        <v>18</v>
      </c>
      <c r="E31" s="193" t="s">
        <v>19</v>
      </c>
      <c r="F31" s="193" t="s">
        <v>20</v>
      </c>
      <c r="G31" s="193" t="s">
        <v>21</v>
      </c>
      <c r="H31" s="193" t="s">
        <v>133</v>
      </c>
    </row>
    <row r="32" spans="1:8" ht="19.5" customHeight="1">
      <c r="A32" s="254" t="s">
        <v>192</v>
      </c>
      <c r="B32" s="254"/>
      <c r="C32" s="254"/>
      <c r="D32" s="254"/>
      <c r="E32" s="254"/>
      <c r="F32" s="254"/>
      <c r="G32" s="254"/>
      <c r="H32" s="254"/>
    </row>
    <row r="33" spans="1:8" ht="19.5" customHeight="1">
      <c r="A33" s="866" t="s">
        <v>193</v>
      </c>
      <c r="B33" s="84" t="s">
        <v>184</v>
      </c>
      <c r="C33" s="496">
        <v>46</v>
      </c>
      <c r="D33" s="496">
        <v>46</v>
      </c>
      <c r="E33" s="496">
        <v>45</v>
      </c>
      <c r="F33" s="496">
        <v>40</v>
      </c>
      <c r="G33" s="582">
        <v>43.4</v>
      </c>
      <c r="H33" s="582">
        <v>44.845331752283201</v>
      </c>
    </row>
    <row r="34" spans="1:8" ht="19.5" customHeight="1">
      <c r="A34" s="866"/>
      <c r="B34" s="84" t="s">
        <v>185</v>
      </c>
      <c r="C34" s="496">
        <v>36</v>
      </c>
      <c r="D34" s="496">
        <v>39</v>
      </c>
      <c r="E34" s="496">
        <v>38</v>
      </c>
      <c r="F34" s="496">
        <v>37</v>
      </c>
      <c r="G34" s="583">
        <v>35.1</v>
      </c>
      <c r="H34" s="583">
        <v>33.501854287803098</v>
      </c>
    </row>
    <row r="35" spans="1:8" ht="19.5" customHeight="1">
      <c r="A35" s="881"/>
      <c r="B35" s="88" t="s">
        <v>186</v>
      </c>
      <c r="C35" s="497">
        <f t="shared" ref="C35:G35" si="7">SUM(C33:C34)</f>
        <v>82</v>
      </c>
      <c r="D35" s="497">
        <f t="shared" si="7"/>
        <v>85</v>
      </c>
      <c r="E35" s="497">
        <f t="shared" si="7"/>
        <v>83</v>
      </c>
      <c r="F35" s="497">
        <f t="shared" si="7"/>
        <v>77</v>
      </c>
      <c r="G35" s="584">
        <f t="shared" si="7"/>
        <v>78.5</v>
      </c>
      <c r="H35" s="584">
        <f t="shared" ref="H35" si="8">SUM(H33:H34)</f>
        <v>78.347186040086299</v>
      </c>
    </row>
    <row r="36" spans="1:8" ht="19.5" customHeight="1">
      <c r="A36" s="876" t="s">
        <v>194</v>
      </c>
      <c r="B36" s="188" t="s">
        <v>184</v>
      </c>
      <c r="C36" s="498">
        <v>4</v>
      </c>
      <c r="D36" s="498">
        <v>3</v>
      </c>
      <c r="E36" s="498">
        <v>3</v>
      </c>
      <c r="F36" s="498">
        <v>4</v>
      </c>
      <c r="G36" s="585">
        <v>3.7</v>
      </c>
      <c r="H36" s="585">
        <v>4.5307435489334198</v>
      </c>
    </row>
    <row r="37" spans="1:8" ht="19.5" customHeight="1">
      <c r="A37" s="876"/>
      <c r="B37" s="188" t="s">
        <v>185</v>
      </c>
      <c r="C37" s="498">
        <v>4</v>
      </c>
      <c r="D37" s="498">
        <v>3</v>
      </c>
      <c r="E37" s="498">
        <v>3</v>
      </c>
      <c r="F37" s="498">
        <v>3</v>
      </c>
      <c r="G37" s="585">
        <v>2.6</v>
      </c>
      <c r="H37" s="585">
        <v>2.6454301411209999</v>
      </c>
    </row>
    <row r="38" spans="1:8" ht="19.5" customHeight="1">
      <c r="A38" s="876"/>
      <c r="B38" s="191" t="s">
        <v>186</v>
      </c>
      <c r="C38" s="499">
        <f t="shared" ref="C38" si="9">SUM(C36:C37)</f>
        <v>8</v>
      </c>
      <c r="D38" s="499">
        <f t="shared" ref="D38" si="10">SUM(D36:D37)</f>
        <v>6</v>
      </c>
      <c r="E38" s="499">
        <f t="shared" ref="E38" si="11">SUM(E36:E37)</f>
        <v>6</v>
      </c>
      <c r="F38" s="499">
        <f t="shared" ref="F38" si="12">SUM(F36:F37)</f>
        <v>7</v>
      </c>
      <c r="G38" s="485">
        <f t="shared" ref="G38:H38" si="13">SUM(G36:G37)</f>
        <v>6.3000000000000007</v>
      </c>
      <c r="H38" s="485">
        <f t="shared" si="13"/>
        <v>7.1761736900544193</v>
      </c>
    </row>
    <row r="39" spans="1:8" ht="19.5" customHeight="1">
      <c r="A39" s="882" t="s">
        <v>195</v>
      </c>
      <c r="B39" s="188" t="s">
        <v>184</v>
      </c>
      <c r="C39" s="498">
        <v>5</v>
      </c>
      <c r="D39" s="498">
        <v>4</v>
      </c>
      <c r="E39" s="498">
        <v>5</v>
      </c>
      <c r="F39" s="498">
        <v>7</v>
      </c>
      <c r="G39" s="585">
        <v>4.4000000000000004</v>
      </c>
      <c r="H39" s="585">
        <v>3.8032925870073999</v>
      </c>
    </row>
    <row r="40" spans="1:8" ht="19.5" customHeight="1">
      <c r="A40" s="882"/>
      <c r="B40" s="188" t="s">
        <v>185</v>
      </c>
      <c r="C40" s="498">
        <v>3</v>
      </c>
      <c r="D40" s="498">
        <v>4</v>
      </c>
      <c r="E40" s="498">
        <v>5</v>
      </c>
      <c r="F40" s="498">
        <v>7</v>
      </c>
      <c r="G40" s="585">
        <v>4.7</v>
      </c>
      <c r="H40" s="585">
        <v>4.7618377443411903</v>
      </c>
    </row>
    <row r="41" spans="1:8" ht="19.5" customHeight="1">
      <c r="A41" s="882"/>
      <c r="B41" s="191" t="s">
        <v>186</v>
      </c>
      <c r="C41" s="499">
        <f t="shared" ref="C41" si="14">SUM(C39:C40)</f>
        <v>8</v>
      </c>
      <c r="D41" s="499">
        <f t="shared" ref="D41" si="15">SUM(D39:D40)</f>
        <v>8</v>
      </c>
      <c r="E41" s="499">
        <f t="shared" ref="E41" si="16">SUM(E39:E40)</f>
        <v>10</v>
      </c>
      <c r="F41" s="499">
        <f t="shared" ref="F41" si="17">SUM(F39:F40)</f>
        <v>14</v>
      </c>
      <c r="G41" s="485">
        <f t="shared" ref="G41:H41" si="18">SUM(G39:G40)</f>
        <v>9.1000000000000014</v>
      </c>
      <c r="H41" s="485">
        <f t="shared" si="18"/>
        <v>8.5651303313485911</v>
      </c>
    </row>
    <row r="42" spans="1:8" ht="19.5" customHeight="1">
      <c r="A42" s="883" t="s">
        <v>196</v>
      </c>
      <c r="B42" s="188" t="s">
        <v>184</v>
      </c>
      <c r="C42" s="498">
        <v>1</v>
      </c>
      <c r="D42" s="498">
        <v>1</v>
      </c>
      <c r="E42" s="498">
        <v>1</v>
      </c>
      <c r="F42" s="498">
        <v>1</v>
      </c>
      <c r="G42" s="585">
        <v>1.4</v>
      </c>
      <c r="H42" s="585">
        <v>1.21745869610558</v>
      </c>
    </row>
    <row r="43" spans="1:8" ht="19.5" customHeight="1">
      <c r="A43" s="866"/>
      <c r="B43" s="188" t="s">
        <v>185</v>
      </c>
      <c r="C43" s="498">
        <v>1</v>
      </c>
      <c r="D43" s="498">
        <v>1</v>
      </c>
      <c r="E43" s="498">
        <v>1</v>
      </c>
      <c r="F43" s="498">
        <v>1</v>
      </c>
      <c r="G43" s="585">
        <v>0.8</v>
      </c>
      <c r="H43" s="585">
        <v>0.74072043951388</v>
      </c>
    </row>
    <row r="44" spans="1:8" ht="19.5" customHeight="1">
      <c r="A44" s="881"/>
      <c r="B44" s="191" t="s">
        <v>186</v>
      </c>
      <c r="C44" s="499">
        <f t="shared" ref="C44" si="19">SUM(C42:C43)</f>
        <v>2</v>
      </c>
      <c r="D44" s="499">
        <f t="shared" ref="D44" si="20">SUM(D42:D43)</f>
        <v>2</v>
      </c>
      <c r="E44" s="499">
        <f t="shared" ref="E44" si="21">SUM(E42:E43)</f>
        <v>2</v>
      </c>
      <c r="F44" s="499">
        <f t="shared" ref="F44" si="22">SUM(F42:F43)</f>
        <v>2</v>
      </c>
      <c r="G44" s="485">
        <f t="shared" ref="G44:H44" si="23">SUM(G42:G43)</f>
        <v>2.2000000000000002</v>
      </c>
      <c r="H44" s="485">
        <f t="shared" si="23"/>
        <v>1.95817913561946</v>
      </c>
    </row>
    <row r="45" spans="1:8" ht="19.5" customHeight="1">
      <c r="A45" s="883" t="s">
        <v>1244</v>
      </c>
      <c r="B45" s="188" t="s">
        <v>184</v>
      </c>
      <c r="C45" s="735" t="s">
        <v>188</v>
      </c>
      <c r="D45" s="735" t="s">
        <v>188</v>
      </c>
      <c r="E45" s="735" t="s">
        <v>188</v>
      </c>
      <c r="F45" s="735" t="s">
        <v>188</v>
      </c>
      <c r="G45" s="735" t="s">
        <v>188</v>
      </c>
      <c r="H45" s="585">
        <v>0</v>
      </c>
    </row>
    <row r="46" spans="1:8" ht="19.5" customHeight="1">
      <c r="A46" s="866"/>
      <c r="B46" s="188" t="s">
        <v>185</v>
      </c>
      <c r="C46" s="735" t="s">
        <v>188</v>
      </c>
      <c r="D46" s="735" t="s">
        <v>188</v>
      </c>
      <c r="E46" s="735" t="s">
        <v>188</v>
      </c>
      <c r="F46" s="735" t="s">
        <v>188</v>
      </c>
      <c r="G46" s="735" t="s">
        <v>188</v>
      </c>
      <c r="H46" s="728">
        <v>0.11</v>
      </c>
    </row>
    <row r="47" spans="1:8" ht="19.5" customHeight="1">
      <c r="A47" s="881"/>
      <c r="B47" s="191" t="s">
        <v>186</v>
      </c>
      <c r="C47" s="735" t="s">
        <v>188</v>
      </c>
      <c r="D47" s="735" t="s">
        <v>188</v>
      </c>
      <c r="E47" s="735" t="s">
        <v>188</v>
      </c>
      <c r="F47" s="735" t="s">
        <v>188</v>
      </c>
      <c r="G47" s="735" t="s">
        <v>188</v>
      </c>
      <c r="H47" s="729">
        <f>H46+H45</f>
        <v>0.11</v>
      </c>
    </row>
    <row r="48" spans="1:8" ht="19.5" customHeight="1">
      <c r="A48" s="254" t="s">
        <v>197</v>
      </c>
      <c r="B48" s="254"/>
      <c r="C48" s="254"/>
      <c r="D48" s="254"/>
      <c r="E48" s="254"/>
      <c r="F48" s="254"/>
      <c r="G48" s="254"/>
      <c r="H48" s="254"/>
    </row>
    <row r="49" spans="1:8" ht="19.5" customHeight="1">
      <c r="A49" s="874" t="s">
        <v>198</v>
      </c>
      <c r="B49" s="206" t="s">
        <v>184</v>
      </c>
      <c r="C49" s="735" t="s">
        <v>188</v>
      </c>
      <c r="D49" s="735" t="s">
        <v>188</v>
      </c>
      <c r="E49" s="735" t="s">
        <v>188</v>
      </c>
      <c r="F49" s="735" t="s">
        <v>188</v>
      </c>
      <c r="G49" s="586">
        <v>2.2999999999999998</v>
      </c>
      <c r="H49" s="586">
        <v>2.0909479835420401</v>
      </c>
    </row>
    <row r="50" spans="1:8" ht="19.5" customHeight="1">
      <c r="A50" s="866"/>
      <c r="B50" s="89" t="s">
        <v>185</v>
      </c>
      <c r="C50" s="735" t="s">
        <v>188</v>
      </c>
      <c r="D50" s="735" t="s">
        <v>188</v>
      </c>
      <c r="E50" s="735" t="s">
        <v>188</v>
      </c>
      <c r="F50" s="735" t="s">
        <v>188</v>
      </c>
      <c r="G50" s="587">
        <v>1.2</v>
      </c>
      <c r="H50" s="587">
        <v>1.4391139967698201</v>
      </c>
    </row>
    <row r="51" spans="1:8" ht="19.5" customHeight="1">
      <c r="A51" s="884"/>
      <c r="B51" s="581" t="s">
        <v>186</v>
      </c>
      <c r="C51" s="735" t="s">
        <v>188</v>
      </c>
      <c r="D51" s="735" t="s">
        <v>188</v>
      </c>
      <c r="E51" s="735" t="s">
        <v>188</v>
      </c>
      <c r="F51" s="735" t="s">
        <v>188</v>
      </c>
      <c r="G51" s="588">
        <f t="shared" ref="G51:H51" si="24">SUM(G49:G50)</f>
        <v>3.5</v>
      </c>
      <c r="H51" s="588">
        <f t="shared" si="24"/>
        <v>3.53006198031186</v>
      </c>
    </row>
    <row r="52" spans="1:8" ht="19.5" customHeight="1">
      <c r="A52" s="866" t="s">
        <v>199</v>
      </c>
      <c r="B52" s="84" t="s">
        <v>184</v>
      </c>
      <c r="C52" s="735" t="s">
        <v>188</v>
      </c>
      <c r="D52" s="735" t="s">
        <v>188</v>
      </c>
      <c r="E52" s="735" t="s">
        <v>188</v>
      </c>
      <c r="F52" s="735" t="s">
        <v>188</v>
      </c>
      <c r="G52" s="589">
        <v>0.3</v>
      </c>
      <c r="H52" s="589">
        <v>0.11</v>
      </c>
    </row>
    <row r="53" spans="1:8" ht="19.5" customHeight="1">
      <c r="A53" s="866"/>
      <c r="B53" s="85" t="s">
        <v>185</v>
      </c>
      <c r="C53" s="735" t="s">
        <v>188</v>
      </c>
      <c r="D53" s="735" t="s">
        <v>188</v>
      </c>
      <c r="E53" s="735" t="s">
        <v>188</v>
      </c>
      <c r="F53" s="735" t="s">
        <v>188</v>
      </c>
      <c r="G53" s="590">
        <v>0.1</v>
      </c>
      <c r="H53" s="590">
        <v>0.21</v>
      </c>
    </row>
    <row r="54" spans="1:8" ht="19.5" customHeight="1">
      <c r="A54" s="866"/>
      <c r="B54" s="687" t="s">
        <v>186</v>
      </c>
      <c r="C54" s="735" t="s">
        <v>188</v>
      </c>
      <c r="D54" s="735" t="s">
        <v>188</v>
      </c>
      <c r="E54" s="735" t="s">
        <v>188</v>
      </c>
      <c r="F54" s="735" t="s">
        <v>188</v>
      </c>
      <c r="G54" s="688">
        <f t="shared" ref="G54:H54" si="25">SUM(G52:G53)</f>
        <v>0.4</v>
      </c>
      <c r="H54" s="688">
        <f t="shared" si="25"/>
        <v>0.32</v>
      </c>
    </row>
    <row r="55" spans="1:8" ht="19.5" customHeight="1">
      <c r="A55" s="254" t="s">
        <v>225</v>
      </c>
      <c r="B55" s="254"/>
      <c r="C55" s="254"/>
      <c r="D55" s="254"/>
      <c r="E55" s="254"/>
      <c r="F55" s="254"/>
      <c r="G55" s="254"/>
      <c r="H55" s="254"/>
    </row>
    <row r="56" spans="1:8" ht="19.5" customHeight="1">
      <c r="A56" s="874" t="s">
        <v>1246</v>
      </c>
      <c r="B56" s="206" t="s">
        <v>184</v>
      </c>
      <c r="C56" s="580" t="s">
        <v>188</v>
      </c>
      <c r="D56" s="580" t="s">
        <v>188</v>
      </c>
      <c r="E56" s="580" t="s">
        <v>188</v>
      </c>
      <c r="F56" s="580" t="s">
        <v>188</v>
      </c>
      <c r="G56" s="580" t="s">
        <v>188</v>
      </c>
      <c r="H56" s="740">
        <v>0</v>
      </c>
    </row>
    <row r="57" spans="1:8" ht="19.5" customHeight="1">
      <c r="A57" s="866"/>
      <c r="B57" s="89" t="s">
        <v>185</v>
      </c>
      <c r="C57" s="500" t="s">
        <v>188</v>
      </c>
      <c r="D57" s="500" t="s">
        <v>188</v>
      </c>
      <c r="E57" s="500" t="s">
        <v>188</v>
      </c>
      <c r="F57" s="500" t="s">
        <v>188</v>
      </c>
      <c r="G57" s="500" t="s">
        <v>188</v>
      </c>
      <c r="H57" s="730">
        <v>0.09</v>
      </c>
    </row>
    <row r="58" spans="1:8" ht="19.5" customHeight="1">
      <c r="A58" s="875"/>
      <c r="B58" s="197" t="s">
        <v>186</v>
      </c>
      <c r="C58" s="502" t="s">
        <v>188</v>
      </c>
      <c r="D58" s="502" t="s">
        <v>188</v>
      </c>
      <c r="E58" s="502" t="s">
        <v>188</v>
      </c>
      <c r="F58" s="502" t="s">
        <v>188</v>
      </c>
      <c r="G58" s="502" t="s">
        <v>188</v>
      </c>
      <c r="H58" s="731">
        <f t="shared" ref="H58" si="26">SUM(H56:H57)</f>
        <v>0.09</v>
      </c>
    </row>
    <row r="59" spans="1:8">
      <c r="A59" s="26"/>
      <c r="B59" s="26"/>
    </row>
    <row r="60" spans="1:8" ht="54" customHeight="1">
      <c r="A60" s="879" t="s">
        <v>1169</v>
      </c>
      <c r="B60" s="879"/>
      <c r="C60" s="879"/>
      <c r="D60" s="879"/>
      <c r="E60" s="879"/>
      <c r="F60" s="879"/>
      <c r="G60" s="879"/>
      <c r="H60" s="879"/>
    </row>
    <row r="61" spans="1:8">
      <c r="A61" s="26"/>
      <c r="B61" s="26"/>
    </row>
    <row r="62" spans="1:8">
      <c r="A62" s="26"/>
      <c r="B62" s="26"/>
    </row>
    <row r="73" s="14" customFormat="1" ht="27.75" customHeight="1"/>
    <row r="74" s="14" customFormat="1" ht="23.25" customHeight="1"/>
    <row r="75" s="14" customFormat="1" ht="28.5" customHeight="1"/>
    <row r="76" s="14" customFormat="1" ht="13.5" customHeight="1"/>
    <row r="77" s="14" customFormat="1" ht="43.5" customHeight="1"/>
    <row r="78" s="14" customFormat="1" ht="25.5" customHeight="1"/>
  </sheetData>
  <mergeCells count="16">
    <mergeCell ref="A56:A58"/>
    <mergeCell ref="A22:A24"/>
    <mergeCell ref="A25:A27"/>
    <mergeCell ref="A60:H60"/>
    <mergeCell ref="A7:A9"/>
    <mergeCell ref="A10:A12"/>
    <mergeCell ref="A13:A15"/>
    <mergeCell ref="A16:A18"/>
    <mergeCell ref="A19:A21"/>
    <mergeCell ref="A33:A35"/>
    <mergeCell ref="A36:A38"/>
    <mergeCell ref="A39:A41"/>
    <mergeCell ref="A42:A44"/>
    <mergeCell ref="A52:A54"/>
    <mergeCell ref="A49:A51"/>
    <mergeCell ref="A45:A47"/>
  </mergeCells>
  <hyperlinks>
    <hyperlink ref="A1" location="Introduction!A1" display="&lt; Home" xr:uid="{951B6F47-ED01-4C43-A695-B11E29E36AD3}"/>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1" manualBreakCount="1">
    <brk id="29"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47030-97B8-4571-8B36-ED8D7B1FD2D6}">
  <sheetPr codeName="Sheet8">
    <tabColor rgb="FFECE0EC"/>
    <pageSetUpPr fitToPage="1"/>
  </sheetPr>
  <dimension ref="A1:M151"/>
  <sheetViews>
    <sheetView showGridLines="0" zoomScale="93" zoomScaleNormal="93" zoomScaleSheetLayoutView="93" workbookViewId="0"/>
  </sheetViews>
  <sheetFormatPr defaultColWidth="9" defaultRowHeight="12.75"/>
  <cols>
    <col min="1" max="1" width="30.375" style="12" customWidth="1"/>
    <col min="2" max="2" width="14.375" style="12" customWidth="1"/>
    <col min="3" max="3" width="15.875" style="12" customWidth="1"/>
    <col min="4" max="8" width="16.625" style="12" customWidth="1"/>
    <col min="9" max="13" width="8" style="12" customWidth="1"/>
    <col min="14" max="16384" width="9" style="12"/>
  </cols>
  <sheetData>
    <row r="1" spans="1:8" ht="15" customHeight="1">
      <c r="A1" s="102" t="s">
        <v>13</v>
      </c>
      <c r="B1" s="172"/>
    </row>
    <row r="4" spans="1:8" s="25" customFormat="1" ht="20.25" thickBot="1">
      <c r="A4" s="187" t="s">
        <v>1117</v>
      </c>
    </row>
    <row r="5" spans="1:8" ht="13.5" thickTop="1">
      <c r="A5" s="17"/>
    </row>
    <row r="6" spans="1:8" ht="15">
      <c r="A6" s="90" t="s">
        <v>1118</v>
      </c>
    </row>
    <row r="8" spans="1:8" ht="24.95" customHeight="1">
      <c r="A8" s="194" t="s">
        <v>200</v>
      </c>
      <c r="B8" s="202" t="s">
        <v>183</v>
      </c>
      <c r="C8" s="203" t="s">
        <v>17</v>
      </c>
      <c r="D8" s="203" t="s">
        <v>18</v>
      </c>
      <c r="E8" s="203" t="s">
        <v>19</v>
      </c>
      <c r="F8" s="203" t="s">
        <v>20</v>
      </c>
      <c r="G8" s="203" t="s">
        <v>21</v>
      </c>
      <c r="H8" s="203" t="s">
        <v>133</v>
      </c>
    </row>
    <row r="9" spans="1:8" ht="19.5" customHeight="1">
      <c r="A9" s="886" t="s">
        <v>201</v>
      </c>
      <c r="B9" s="199" t="s">
        <v>184</v>
      </c>
      <c r="C9" s="503">
        <v>291.3</v>
      </c>
      <c r="D9" s="503">
        <v>282.5</v>
      </c>
      <c r="E9" s="503">
        <v>284.10000000000002</v>
      </c>
      <c r="F9" s="503">
        <v>317.7</v>
      </c>
      <c r="G9" s="503">
        <v>577.5</v>
      </c>
      <c r="H9" s="503">
        <v>534.82410000000016</v>
      </c>
    </row>
    <row r="10" spans="1:8" ht="19.5" customHeight="1">
      <c r="A10" s="876"/>
      <c r="B10" s="201" t="s">
        <v>185</v>
      </c>
      <c r="C10" s="504">
        <v>225.6</v>
      </c>
      <c r="D10" s="504">
        <v>244</v>
      </c>
      <c r="E10" s="504">
        <v>238.9</v>
      </c>
      <c r="F10" s="504">
        <v>301.7</v>
      </c>
      <c r="G10" s="504">
        <v>466.5</v>
      </c>
      <c r="H10" s="504">
        <v>411.20179999999999</v>
      </c>
    </row>
    <row r="11" spans="1:8" ht="19.5" customHeight="1">
      <c r="A11" s="876"/>
      <c r="B11" s="191" t="s">
        <v>186</v>
      </c>
      <c r="C11" s="485">
        <v>516.9</v>
      </c>
      <c r="D11" s="485">
        <v>526.5</v>
      </c>
      <c r="E11" s="485">
        <v>523</v>
      </c>
      <c r="F11" s="485">
        <v>619.4</v>
      </c>
      <c r="G11" s="485">
        <v>1044</v>
      </c>
      <c r="H11" s="485">
        <v>946.02590000000009</v>
      </c>
    </row>
    <row r="12" spans="1:8" ht="19.5" customHeight="1">
      <c r="A12" s="866" t="s">
        <v>202</v>
      </c>
      <c r="B12" s="84" t="s">
        <v>184</v>
      </c>
      <c r="C12" s="496">
        <v>310</v>
      </c>
      <c r="D12" s="496">
        <v>300</v>
      </c>
      <c r="E12" s="496">
        <v>307</v>
      </c>
      <c r="F12" s="496">
        <v>338</v>
      </c>
      <c r="G12" s="496">
        <v>607</v>
      </c>
      <c r="H12" s="496">
        <v>554</v>
      </c>
    </row>
    <row r="13" spans="1:8" ht="19.5" customHeight="1">
      <c r="A13" s="866"/>
      <c r="B13" s="201" t="s">
        <v>185</v>
      </c>
      <c r="C13" s="505">
        <v>229</v>
      </c>
      <c r="D13" s="505">
        <v>252</v>
      </c>
      <c r="E13" s="505">
        <v>252</v>
      </c>
      <c r="F13" s="505">
        <v>309</v>
      </c>
      <c r="G13" s="505">
        <v>472</v>
      </c>
      <c r="H13" s="505">
        <v>418</v>
      </c>
    </row>
    <row r="14" spans="1:8" ht="19.5" customHeight="1">
      <c r="A14" s="866"/>
      <c r="B14" s="204" t="s">
        <v>186</v>
      </c>
      <c r="C14" s="506">
        <v>539</v>
      </c>
      <c r="D14" s="506">
        <v>552</v>
      </c>
      <c r="E14" s="506">
        <v>559</v>
      </c>
      <c r="F14" s="506">
        <v>647</v>
      </c>
      <c r="G14" s="506">
        <v>1079</v>
      </c>
      <c r="H14" s="506">
        <v>972</v>
      </c>
    </row>
    <row r="15" spans="1:8" ht="32.1" customHeight="1">
      <c r="A15" s="205" t="s">
        <v>1151</v>
      </c>
      <c r="B15" s="202" t="s">
        <v>183</v>
      </c>
      <c r="C15" s="203" t="s">
        <v>17</v>
      </c>
      <c r="D15" s="203" t="s">
        <v>18</v>
      </c>
      <c r="E15" s="203" t="s">
        <v>19</v>
      </c>
      <c r="F15" s="203" t="s">
        <v>20</v>
      </c>
      <c r="G15" s="203" t="s">
        <v>21</v>
      </c>
      <c r="H15" s="203" t="s">
        <v>133</v>
      </c>
    </row>
    <row r="16" spans="1:8" ht="19.5" customHeight="1">
      <c r="A16" s="884" t="s">
        <v>203</v>
      </c>
      <c r="B16" s="188" t="s">
        <v>184</v>
      </c>
      <c r="C16" s="510">
        <v>50</v>
      </c>
      <c r="D16" s="220">
        <v>49</v>
      </c>
      <c r="E16" s="510">
        <v>52</v>
      </c>
      <c r="F16" s="510">
        <v>59</v>
      </c>
      <c r="G16" s="220">
        <v>75</v>
      </c>
      <c r="H16" s="220">
        <v>43</v>
      </c>
    </row>
    <row r="17" spans="1:8" ht="19.5" customHeight="1">
      <c r="A17" s="876"/>
      <c r="B17" s="201" t="s">
        <v>185</v>
      </c>
      <c r="C17" s="510">
        <v>84</v>
      </c>
      <c r="D17" s="510">
        <v>89</v>
      </c>
      <c r="E17" s="510">
        <v>98</v>
      </c>
      <c r="F17" s="510">
        <v>105</v>
      </c>
      <c r="G17" s="510">
        <v>121</v>
      </c>
      <c r="H17" s="510">
        <v>71</v>
      </c>
    </row>
    <row r="18" spans="1:8" ht="19.5" customHeight="1">
      <c r="A18" s="876"/>
      <c r="B18" s="191" t="s">
        <v>186</v>
      </c>
      <c r="C18" s="511">
        <v>134</v>
      </c>
      <c r="D18" s="511">
        <v>138</v>
      </c>
      <c r="E18" s="511">
        <v>150</v>
      </c>
      <c r="F18" s="511">
        <v>164</v>
      </c>
      <c r="G18" s="512">
        <v>196</v>
      </c>
      <c r="H18" s="512">
        <v>114</v>
      </c>
    </row>
    <row r="19" spans="1:8" ht="19.5" customHeight="1">
      <c r="A19" s="884" t="s">
        <v>204</v>
      </c>
      <c r="B19" s="201" t="s">
        <v>184</v>
      </c>
      <c r="C19" s="510">
        <v>2</v>
      </c>
      <c r="D19" s="510">
        <v>2</v>
      </c>
      <c r="E19" s="510">
        <v>3</v>
      </c>
      <c r="F19" s="510">
        <v>3</v>
      </c>
      <c r="G19" s="220">
        <v>16</v>
      </c>
      <c r="H19" s="220">
        <v>11</v>
      </c>
    </row>
    <row r="20" spans="1:8" ht="19.5" customHeight="1">
      <c r="A20" s="876"/>
      <c r="B20" s="201" t="s">
        <v>185</v>
      </c>
      <c r="C20" s="510">
        <v>6</v>
      </c>
      <c r="D20" s="510">
        <v>6</v>
      </c>
      <c r="E20" s="510">
        <v>7</v>
      </c>
      <c r="F20" s="510">
        <v>6</v>
      </c>
      <c r="G20" s="510">
        <v>43</v>
      </c>
      <c r="H20" s="510">
        <v>33</v>
      </c>
    </row>
    <row r="21" spans="1:8" ht="19.5" customHeight="1">
      <c r="A21" s="876"/>
      <c r="B21" s="191" t="s">
        <v>186</v>
      </c>
      <c r="C21" s="511">
        <v>8</v>
      </c>
      <c r="D21" s="511">
        <v>8</v>
      </c>
      <c r="E21" s="511">
        <v>10</v>
      </c>
      <c r="F21" s="511">
        <v>9</v>
      </c>
      <c r="G21" s="511">
        <v>59</v>
      </c>
      <c r="H21" s="511">
        <v>44</v>
      </c>
    </row>
    <row r="22" spans="1:8" ht="21.95" customHeight="1">
      <c r="A22" s="866" t="s">
        <v>205</v>
      </c>
      <c r="B22" s="97" t="s">
        <v>184</v>
      </c>
      <c r="C22" s="312">
        <v>157</v>
      </c>
      <c r="D22" s="312">
        <v>156</v>
      </c>
      <c r="E22" s="312">
        <v>160</v>
      </c>
      <c r="F22" s="312">
        <v>189</v>
      </c>
      <c r="G22" s="312">
        <v>162</v>
      </c>
      <c r="H22" s="312">
        <v>160</v>
      </c>
    </row>
    <row r="23" spans="1:8" ht="21.95" customHeight="1">
      <c r="A23" s="866"/>
      <c r="B23" s="188" t="s">
        <v>185</v>
      </c>
      <c r="C23" s="220">
        <v>151</v>
      </c>
      <c r="D23" s="220">
        <v>177</v>
      </c>
      <c r="E23" s="220">
        <v>178</v>
      </c>
      <c r="F23" s="220">
        <v>227</v>
      </c>
      <c r="G23" s="220">
        <v>229</v>
      </c>
      <c r="H23" s="220">
        <v>216</v>
      </c>
    </row>
    <row r="24" spans="1:8" ht="21.95" customHeight="1">
      <c r="A24" s="875"/>
      <c r="B24" s="197" t="s">
        <v>186</v>
      </c>
      <c r="C24" s="514">
        <v>308</v>
      </c>
      <c r="D24" s="514">
        <v>333</v>
      </c>
      <c r="E24" s="514">
        <v>338</v>
      </c>
      <c r="F24" s="514">
        <v>416</v>
      </c>
      <c r="G24" s="502">
        <v>391</v>
      </c>
      <c r="H24" s="502">
        <v>376</v>
      </c>
    </row>
    <row r="26" spans="1:8" ht="19.5" customHeight="1">
      <c r="A26" s="164"/>
      <c r="B26" s="164"/>
      <c r="C26" s="164"/>
      <c r="D26" s="164"/>
      <c r="E26" s="164"/>
      <c r="F26" s="164"/>
    </row>
    <row r="27" spans="1:8" ht="19.5" customHeight="1">
      <c r="A27" s="90" t="s">
        <v>1119</v>
      </c>
      <c r="C27" s="167"/>
      <c r="D27" s="167"/>
      <c r="E27" s="167"/>
      <c r="F27" s="167"/>
      <c r="G27" s="167"/>
      <c r="H27" s="167"/>
    </row>
    <row r="28" spans="1:8" ht="19.5" customHeight="1">
      <c r="C28" s="167"/>
      <c r="D28" s="167"/>
      <c r="E28" s="167"/>
      <c r="F28" s="167"/>
      <c r="G28" s="167"/>
      <c r="H28" s="167"/>
    </row>
    <row r="29" spans="1:8" ht="19.5" customHeight="1">
      <c r="A29" s="194" t="s">
        <v>206</v>
      </c>
      <c r="B29" s="202" t="s">
        <v>183</v>
      </c>
      <c r="C29" s="203" t="s">
        <v>17</v>
      </c>
      <c r="D29" s="203" t="s">
        <v>18</v>
      </c>
      <c r="E29" s="203" t="s">
        <v>19</v>
      </c>
      <c r="F29" s="203" t="s">
        <v>20</v>
      </c>
      <c r="G29" s="203" t="s">
        <v>21</v>
      </c>
      <c r="H29" s="203" t="s">
        <v>133</v>
      </c>
    </row>
    <row r="30" spans="1:8" ht="19.5" customHeight="1">
      <c r="A30" s="884" t="s">
        <v>201</v>
      </c>
      <c r="B30" s="199" t="s">
        <v>184</v>
      </c>
      <c r="C30" s="827">
        <v>56</v>
      </c>
      <c r="D30" s="827">
        <v>54</v>
      </c>
      <c r="E30" s="827">
        <v>54</v>
      </c>
      <c r="F30" s="827">
        <v>51</v>
      </c>
      <c r="G30" s="827">
        <v>55</v>
      </c>
      <c r="H30" s="827">
        <v>56.6</v>
      </c>
    </row>
    <row r="31" spans="1:8" ht="19.5" customHeight="1">
      <c r="A31" s="874"/>
      <c r="B31" s="97" t="s">
        <v>185</v>
      </c>
      <c r="C31" s="482">
        <v>44</v>
      </c>
      <c r="D31" s="482">
        <v>46</v>
      </c>
      <c r="E31" s="482">
        <v>46</v>
      </c>
      <c r="F31" s="208">
        <v>49</v>
      </c>
      <c r="G31" s="208">
        <v>45</v>
      </c>
      <c r="H31" s="208">
        <v>43.4</v>
      </c>
    </row>
    <row r="32" spans="1:8" ht="19.5" customHeight="1">
      <c r="A32" s="874" t="s">
        <v>202</v>
      </c>
      <c r="B32" s="206" t="s">
        <v>184</v>
      </c>
      <c r="C32" s="828">
        <v>58</v>
      </c>
      <c r="D32" s="828">
        <v>54</v>
      </c>
      <c r="E32" s="828">
        <v>55</v>
      </c>
      <c r="F32" s="829">
        <v>52</v>
      </c>
      <c r="G32" s="829">
        <v>56</v>
      </c>
      <c r="H32" s="829">
        <v>57</v>
      </c>
    </row>
    <row r="33" spans="1:13" ht="19.5" customHeight="1">
      <c r="A33" s="875"/>
      <c r="B33" s="89" t="s">
        <v>185</v>
      </c>
      <c r="C33" s="830">
        <v>42</v>
      </c>
      <c r="D33" s="830">
        <v>46</v>
      </c>
      <c r="E33" s="830">
        <v>45</v>
      </c>
      <c r="F33" s="831">
        <v>48</v>
      </c>
      <c r="G33" s="830">
        <v>44</v>
      </c>
      <c r="H33" s="830">
        <v>43</v>
      </c>
    </row>
    <row r="34" spans="1:13" ht="28.5" customHeight="1">
      <c r="A34" s="207" t="s">
        <v>1152</v>
      </c>
      <c r="B34" s="202" t="s">
        <v>183</v>
      </c>
      <c r="C34" s="203" t="s">
        <v>17</v>
      </c>
      <c r="D34" s="203" t="s">
        <v>18</v>
      </c>
      <c r="E34" s="203" t="s">
        <v>19</v>
      </c>
      <c r="F34" s="203" t="s">
        <v>20</v>
      </c>
      <c r="G34" s="203" t="s">
        <v>21</v>
      </c>
      <c r="H34" s="203" t="s">
        <v>133</v>
      </c>
    </row>
    <row r="35" spans="1:13" ht="19.5" customHeight="1">
      <c r="A35" s="874" t="s">
        <v>203</v>
      </c>
      <c r="B35" s="188" t="s">
        <v>184</v>
      </c>
      <c r="C35" s="482">
        <v>37</v>
      </c>
      <c r="D35" s="482">
        <v>36</v>
      </c>
      <c r="E35" s="482">
        <v>34.700000000000003</v>
      </c>
      <c r="F35" s="482">
        <v>36</v>
      </c>
      <c r="G35" s="482">
        <v>38.299999999999997</v>
      </c>
      <c r="H35" s="482">
        <v>37.700000000000003</v>
      </c>
    </row>
    <row r="36" spans="1:13" ht="19.5" customHeight="1">
      <c r="A36" s="884"/>
      <c r="B36" s="188" t="s">
        <v>185</v>
      </c>
      <c r="C36" s="482">
        <v>63</v>
      </c>
      <c r="D36" s="482">
        <v>64</v>
      </c>
      <c r="E36" s="482">
        <v>65.3</v>
      </c>
      <c r="F36" s="482">
        <v>64</v>
      </c>
      <c r="G36" s="482">
        <v>61.7</v>
      </c>
      <c r="H36" s="482">
        <v>62.3</v>
      </c>
    </row>
    <row r="37" spans="1:13" ht="19.5" customHeight="1">
      <c r="A37" s="874" t="s">
        <v>204</v>
      </c>
      <c r="B37" s="188" t="s">
        <v>184</v>
      </c>
      <c r="C37" s="482">
        <v>25</v>
      </c>
      <c r="D37" s="482">
        <v>25</v>
      </c>
      <c r="E37" s="482">
        <v>30</v>
      </c>
      <c r="F37" s="482">
        <v>33</v>
      </c>
      <c r="G37" s="482">
        <v>27.1</v>
      </c>
      <c r="H37" s="482">
        <v>25</v>
      </c>
    </row>
    <row r="38" spans="1:13" ht="19.5" customHeight="1">
      <c r="A38" s="884"/>
      <c r="B38" s="188" t="s">
        <v>185</v>
      </c>
      <c r="C38" s="482">
        <v>75</v>
      </c>
      <c r="D38" s="482">
        <v>75</v>
      </c>
      <c r="E38" s="482">
        <v>70</v>
      </c>
      <c r="F38" s="482">
        <v>67</v>
      </c>
      <c r="G38" s="482">
        <v>72.900000000000006</v>
      </c>
      <c r="H38" s="482">
        <v>75</v>
      </c>
    </row>
    <row r="39" spans="1:13" ht="19.5" customHeight="1">
      <c r="A39" s="866" t="s">
        <v>207</v>
      </c>
      <c r="B39" s="188" t="s">
        <v>184</v>
      </c>
      <c r="C39" s="482">
        <v>51</v>
      </c>
      <c r="D39" s="482">
        <v>47</v>
      </c>
      <c r="E39" s="482">
        <v>47</v>
      </c>
      <c r="F39" s="482">
        <v>45</v>
      </c>
      <c r="G39" s="482">
        <v>41.4</v>
      </c>
      <c r="H39" s="482">
        <v>42.6</v>
      </c>
    </row>
    <row r="40" spans="1:13" ht="19.5" customHeight="1">
      <c r="A40" s="866"/>
      <c r="B40" s="97" t="s">
        <v>185</v>
      </c>
      <c r="C40" s="208">
        <v>49</v>
      </c>
      <c r="D40" s="208">
        <v>53</v>
      </c>
      <c r="E40" s="208">
        <v>53</v>
      </c>
      <c r="F40" s="208">
        <v>55</v>
      </c>
      <c r="G40" s="208">
        <v>58.6</v>
      </c>
      <c r="H40" s="208">
        <v>57.4</v>
      </c>
    </row>
    <row r="41" spans="1:13">
      <c r="A41" s="211" t="s">
        <v>208</v>
      </c>
      <c r="B41" s="209" t="s">
        <v>183</v>
      </c>
      <c r="C41" s="210" t="s">
        <v>17</v>
      </c>
      <c r="D41" s="210" t="s">
        <v>18</v>
      </c>
      <c r="E41" s="210" t="s">
        <v>19</v>
      </c>
      <c r="F41" s="210" t="s">
        <v>20</v>
      </c>
      <c r="G41" s="210" t="s">
        <v>21</v>
      </c>
      <c r="H41" s="210" t="s">
        <v>133</v>
      </c>
    </row>
    <row r="42" spans="1:13" ht="27" customHeight="1">
      <c r="A42" s="866" t="s">
        <v>209</v>
      </c>
      <c r="B42" s="201" t="s">
        <v>184</v>
      </c>
      <c r="C42" s="832">
        <v>43</v>
      </c>
      <c r="D42" s="832">
        <v>37.5</v>
      </c>
      <c r="E42" s="832">
        <v>42.9</v>
      </c>
      <c r="F42" s="832">
        <v>43</v>
      </c>
      <c r="G42" s="832">
        <v>71.400000000000006</v>
      </c>
      <c r="H42" s="832">
        <v>57</v>
      </c>
    </row>
    <row r="43" spans="1:13" s="14" customFormat="1" ht="24.95" customHeight="1">
      <c r="A43" s="875"/>
      <c r="B43" s="196" t="s">
        <v>185</v>
      </c>
      <c r="C43" s="833">
        <v>57</v>
      </c>
      <c r="D43" s="833">
        <v>62.5</v>
      </c>
      <c r="E43" s="833">
        <v>57.1</v>
      </c>
      <c r="F43" s="833">
        <v>57</v>
      </c>
      <c r="G43" s="833">
        <v>28.6</v>
      </c>
      <c r="H43" s="833">
        <v>43</v>
      </c>
      <c r="I43" s="13"/>
      <c r="J43" s="13"/>
      <c r="K43" s="13"/>
      <c r="L43" s="13"/>
      <c r="M43" s="13"/>
    </row>
    <row r="44" spans="1:13" s="14" customFormat="1" ht="12.75" customHeight="1">
      <c r="A44" s="12"/>
      <c r="B44" s="12"/>
      <c r="C44" s="12"/>
      <c r="D44" s="12"/>
      <c r="E44" s="12"/>
      <c r="F44" s="12"/>
      <c r="G44" s="12"/>
      <c r="H44" s="12"/>
      <c r="I44" s="13"/>
      <c r="J44" s="13"/>
      <c r="K44" s="13"/>
      <c r="L44" s="13"/>
      <c r="M44" s="13"/>
    </row>
    <row r="45" spans="1:13" ht="30" customHeight="1">
      <c r="A45" s="885" t="s">
        <v>1247</v>
      </c>
      <c r="B45" s="885"/>
      <c r="C45" s="885"/>
      <c r="D45" s="885"/>
      <c r="E45" s="885"/>
      <c r="F45" s="885"/>
      <c r="G45" s="885"/>
      <c r="H45" s="885"/>
      <c r="I45" s="16"/>
      <c r="J45" s="16"/>
      <c r="K45" s="16"/>
      <c r="L45" s="16"/>
      <c r="M45" s="16"/>
    </row>
    <row r="46" spans="1:13" ht="20.100000000000001" customHeight="1">
      <c r="A46" s="885" t="s">
        <v>1168</v>
      </c>
      <c r="B46" s="885"/>
      <c r="C46" s="885"/>
      <c r="D46" s="885"/>
      <c r="E46" s="885"/>
      <c r="F46" s="885"/>
      <c r="G46" s="885"/>
      <c r="H46" s="885"/>
      <c r="I46" s="13"/>
      <c r="J46" s="13"/>
      <c r="K46" s="13"/>
      <c r="L46" s="13"/>
      <c r="M46" s="13"/>
    </row>
    <row r="47" spans="1:13" ht="8.1" customHeight="1">
      <c r="A47" s="15"/>
      <c r="B47" s="15"/>
      <c r="C47" s="15"/>
      <c r="D47" s="15"/>
      <c r="E47" s="15"/>
      <c r="F47" s="15"/>
      <c r="G47" s="15"/>
      <c r="H47" s="15"/>
    </row>
    <row r="48" spans="1:13">
      <c r="A48" s="52" t="s">
        <v>210</v>
      </c>
      <c r="B48" s="16"/>
      <c r="C48" s="16"/>
      <c r="D48" s="16"/>
      <c r="E48" s="16"/>
      <c r="F48" s="16"/>
      <c r="G48" s="16"/>
      <c r="H48" s="16"/>
    </row>
    <row r="49" spans="1:8">
      <c r="A49" s="885" t="s">
        <v>1179</v>
      </c>
      <c r="B49" s="885"/>
      <c r="C49" s="885"/>
      <c r="D49" s="885"/>
      <c r="E49" s="885"/>
      <c r="F49" s="885"/>
      <c r="G49" s="885"/>
      <c r="H49" s="885"/>
    </row>
    <row r="51" spans="1:8" ht="19.5" customHeight="1" thickBot="1">
      <c r="A51" s="187" t="s">
        <v>211</v>
      </c>
    </row>
    <row r="52" spans="1:8" ht="19.5" customHeight="1" thickTop="1">
      <c r="A52" s="44"/>
    </row>
    <row r="53" spans="1:8" ht="19.5" customHeight="1">
      <c r="A53" s="194" t="s">
        <v>212</v>
      </c>
      <c r="B53" s="192" t="s">
        <v>183</v>
      </c>
      <c r="C53" s="193" t="s">
        <v>19</v>
      </c>
      <c r="D53" s="193" t="s">
        <v>20</v>
      </c>
      <c r="E53" s="193" t="s">
        <v>21</v>
      </c>
      <c r="F53" s="193" t="s">
        <v>133</v>
      </c>
    </row>
    <row r="54" spans="1:8" ht="19.5" customHeight="1">
      <c r="A54" s="195" t="s">
        <v>213</v>
      </c>
      <c r="B54" s="195"/>
      <c r="C54" s="195"/>
      <c r="D54" s="195"/>
      <c r="E54" s="195"/>
      <c r="F54" s="195"/>
    </row>
    <row r="55" spans="1:8" ht="20.45" customHeight="1">
      <c r="A55" s="190" t="s">
        <v>214</v>
      </c>
      <c r="B55" s="188" t="s">
        <v>186</v>
      </c>
      <c r="C55" s="508">
        <v>60.5</v>
      </c>
      <c r="D55" s="508">
        <v>56.9</v>
      </c>
      <c r="E55" s="508">
        <v>43.7</v>
      </c>
      <c r="F55" s="508">
        <v>47.9</v>
      </c>
    </row>
    <row r="56" spans="1:8" ht="20.45" customHeight="1">
      <c r="A56" s="190" t="s">
        <v>215</v>
      </c>
      <c r="B56" s="190" t="s">
        <v>186</v>
      </c>
      <c r="C56" s="508">
        <v>4.0999999999999996</v>
      </c>
      <c r="D56" s="508">
        <v>6.7</v>
      </c>
      <c r="E56" s="508">
        <v>7</v>
      </c>
      <c r="F56" s="508">
        <v>4.5999999999999996</v>
      </c>
    </row>
    <row r="57" spans="1:8" ht="20.45" customHeight="1">
      <c r="A57" s="190" t="s">
        <v>216</v>
      </c>
      <c r="B57" s="190" t="s">
        <v>186</v>
      </c>
      <c r="C57" s="508">
        <v>3.1</v>
      </c>
      <c r="D57" s="508">
        <v>5.4</v>
      </c>
      <c r="E57" s="508">
        <v>7.2</v>
      </c>
      <c r="F57" s="508">
        <v>6.6</v>
      </c>
    </row>
    <row r="58" spans="1:8" ht="20.45" customHeight="1">
      <c r="A58" s="190" t="s">
        <v>217</v>
      </c>
      <c r="B58" s="190" t="s">
        <v>186</v>
      </c>
      <c r="C58" s="508">
        <v>3.1</v>
      </c>
      <c r="D58" s="508">
        <v>4</v>
      </c>
      <c r="E58" s="508">
        <v>5.3</v>
      </c>
      <c r="F58" s="508">
        <v>4.2</v>
      </c>
    </row>
    <row r="59" spans="1:8" ht="20.45" customHeight="1">
      <c r="A59" s="190" t="s">
        <v>218</v>
      </c>
      <c r="B59" s="190" t="s">
        <v>186</v>
      </c>
      <c r="C59" s="508">
        <v>3.8</v>
      </c>
      <c r="D59" s="508">
        <v>3.3</v>
      </c>
      <c r="E59" s="508">
        <v>3.6</v>
      </c>
      <c r="F59" s="508">
        <v>3.9</v>
      </c>
    </row>
    <row r="60" spans="1:8" ht="20.45" customHeight="1">
      <c r="A60" s="190" t="s">
        <v>1248</v>
      </c>
      <c r="B60" s="190" t="s">
        <v>186</v>
      </c>
      <c r="C60" s="508">
        <v>2.2999999999999998</v>
      </c>
      <c r="D60" s="508">
        <v>2.2999999999999998</v>
      </c>
      <c r="E60" s="508">
        <v>4.7</v>
      </c>
      <c r="F60" s="508">
        <v>3.9</v>
      </c>
    </row>
    <row r="61" spans="1:8" ht="20.45" customHeight="1">
      <c r="A61" s="190" t="s">
        <v>219</v>
      </c>
      <c r="B61" s="190" t="s">
        <v>186</v>
      </c>
      <c r="C61" s="508">
        <v>2.2999999999999998</v>
      </c>
      <c r="D61" s="508">
        <v>1.9</v>
      </c>
      <c r="E61" s="508">
        <v>2.6</v>
      </c>
      <c r="F61" s="508">
        <v>1.7</v>
      </c>
    </row>
    <row r="62" spans="1:8" ht="20.45" customHeight="1">
      <c r="A62" s="190" t="s">
        <v>220</v>
      </c>
      <c r="B62" s="190" t="s">
        <v>186</v>
      </c>
      <c r="C62" s="508">
        <v>2</v>
      </c>
      <c r="D62" s="508">
        <v>1.7</v>
      </c>
      <c r="E62" s="508">
        <v>1.6</v>
      </c>
      <c r="F62" s="508">
        <v>1.1000000000000001</v>
      </c>
    </row>
    <row r="63" spans="1:8" ht="20.45" customHeight="1">
      <c r="A63" s="190" t="s">
        <v>221</v>
      </c>
      <c r="B63" s="190" t="s">
        <v>186</v>
      </c>
      <c r="C63" s="508">
        <v>1</v>
      </c>
      <c r="D63" s="508">
        <v>1.7</v>
      </c>
      <c r="E63" s="508">
        <v>1.6</v>
      </c>
      <c r="F63" s="508">
        <v>0.9</v>
      </c>
    </row>
    <row r="64" spans="1:8" ht="20.45" customHeight="1">
      <c r="A64" s="190" t="s">
        <v>222</v>
      </c>
      <c r="B64" s="190" t="s">
        <v>186</v>
      </c>
      <c r="C64" s="508">
        <v>1.3</v>
      </c>
      <c r="D64" s="508">
        <v>1.5</v>
      </c>
      <c r="E64" s="508">
        <v>1.6</v>
      </c>
      <c r="F64" s="508">
        <v>1.5</v>
      </c>
    </row>
    <row r="65" spans="1:6" ht="20.45" customHeight="1">
      <c r="A65" s="190" t="s">
        <v>223</v>
      </c>
      <c r="B65" s="190" t="s">
        <v>186</v>
      </c>
      <c r="C65" s="508">
        <v>0.8</v>
      </c>
      <c r="D65" s="508">
        <v>1.5</v>
      </c>
      <c r="E65" s="508">
        <v>3.2</v>
      </c>
      <c r="F65" s="508">
        <v>1.9</v>
      </c>
    </row>
    <row r="66" spans="1:6" ht="20.45" customHeight="1">
      <c r="A66" s="190" t="s">
        <v>224</v>
      </c>
      <c r="B66" s="190" t="s">
        <v>186</v>
      </c>
      <c r="C66" s="508">
        <v>1</v>
      </c>
      <c r="D66" s="508">
        <v>1.1000000000000001</v>
      </c>
      <c r="E66" s="508">
        <v>1.2</v>
      </c>
      <c r="F66" s="508">
        <v>0.5</v>
      </c>
    </row>
    <row r="67" spans="1:6" ht="20.45" customHeight="1">
      <c r="A67" s="190" t="s">
        <v>225</v>
      </c>
      <c r="B67" s="190" t="s">
        <v>186</v>
      </c>
      <c r="C67" s="508">
        <v>1.8</v>
      </c>
      <c r="D67" s="508">
        <v>0.8</v>
      </c>
      <c r="E67" s="508">
        <v>1.4</v>
      </c>
      <c r="F67" s="508">
        <v>1.9</v>
      </c>
    </row>
    <row r="68" spans="1:6" ht="20.45" customHeight="1">
      <c r="A68" s="190" t="s">
        <v>226</v>
      </c>
      <c r="B68" s="190" t="s">
        <v>186</v>
      </c>
      <c r="C68" s="508">
        <v>2</v>
      </c>
      <c r="D68" s="508">
        <v>0.8</v>
      </c>
      <c r="E68" s="508">
        <v>1.4</v>
      </c>
      <c r="F68" s="508">
        <v>0.9</v>
      </c>
    </row>
    <row r="69" spans="1:6" ht="20.45" customHeight="1">
      <c r="A69" s="190" t="s">
        <v>227</v>
      </c>
      <c r="B69" s="190" t="s">
        <v>186</v>
      </c>
      <c r="C69" s="508">
        <v>0.3</v>
      </c>
      <c r="D69" s="508">
        <v>0.8</v>
      </c>
      <c r="E69" s="508">
        <v>0.3</v>
      </c>
      <c r="F69" s="508">
        <v>0.5</v>
      </c>
    </row>
    <row r="70" spans="1:6" ht="20.45" customHeight="1">
      <c r="A70" s="190" t="s">
        <v>228</v>
      </c>
      <c r="B70" s="190" t="s">
        <v>186</v>
      </c>
      <c r="C70" s="508">
        <v>0.8</v>
      </c>
      <c r="D70" s="508">
        <v>0.6</v>
      </c>
      <c r="E70" s="508">
        <v>1.4</v>
      </c>
      <c r="F70" s="508">
        <v>1.3</v>
      </c>
    </row>
    <row r="71" spans="1:6" ht="20.45" customHeight="1">
      <c r="A71" s="190" t="s">
        <v>229</v>
      </c>
      <c r="B71" s="190" t="s">
        <v>186</v>
      </c>
      <c r="C71" s="508">
        <v>0.5</v>
      </c>
      <c r="D71" s="508">
        <v>0.6</v>
      </c>
      <c r="E71" s="508">
        <v>0.4</v>
      </c>
      <c r="F71" s="508">
        <v>0.2</v>
      </c>
    </row>
    <row r="72" spans="1:6" ht="20.45" customHeight="1">
      <c r="A72" s="190" t="s">
        <v>230</v>
      </c>
      <c r="B72" s="190" t="s">
        <v>186</v>
      </c>
      <c r="C72" s="508">
        <v>0.3</v>
      </c>
      <c r="D72" s="508">
        <v>0.6</v>
      </c>
      <c r="E72" s="508">
        <v>1.1000000000000001</v>
      </c>
      <c r="F72" s="508">
        <v>1.1000000000000001</v>
      </c>
    </row>
    <row r="73" spans="1:6" ht="20.45" customHeight="1">
      <c r="A73" s="190" t="s">
        <v>231</v>
      </c>
      <c r="B73" s="190" t="s">
        <v>186</v>
      </c>
      <c r="C73" s="508">
        <v>0.3</v>
      </c>
      <c r="D73" s="508">
        <v>0.6</v>
      </c>
      <c r="E73" s="508">
        <v>1.2</v>
      </c>
      <c r="F73" s="508">
        <v>0.8</v>
      </c>
    </row>
    <row r="74" spans="1:6" ht="20.45" customHeight="1">
      <c r="A74" s="190" t="s">
        <v>232</v>
      </c>
      <c r="B74" s="190" t="s">
        <v>186</v>
      </c>
      <c r="C74" s="508">
        <v>0</v>
      </c>
      <c r="D74" s="508">
        <v>0.2</v>
      </c>
      <c r="E74" s="508">
        <v>0.5</v>
      </c>
      <c r="F74" s="508">
        <v>0.5</v>
      </c>
    </row>
    <row r="75" spans="1:6" ht="20.45" customHeight="1">
      <c r="A75" s="190" t="s">
        <v>233</v>
      </c>
      <c r="B75" s="190" t="s">
        <v>186</v>
      </c>
      <c r="C75" s="508">
        <v>0.8</v>
      </c>
      <c r="D75" s="508">
        <v>0.2</v>
      </c>
      <c r="E75" s="508">
        <v>0.5</v>
      </c>
      <c r="F75" s="508">
        <v>0.5</v>
      </c>
    </row>
    <row r="76" spans="1:6" ht="20.45" customHeight="1">
      <c r="A76" s="218" t="s">
        <v>234</v>
      </c>
      <c r="B76" s="218" t="s">
        <v>186</v>
      </c>
      <c r="C76" s="592">
        <v>0.3</v>
      </c>
      <c r="D76" s="732" t="s">
        <v>188</v>
      </c>
      <c r="E76" s="592">
        <v>0.3</v>
      </c>
      <c r="F76" s="592">
        <v>0</v>
      </c>
    </row>
    <row r="77" spans="1:6" ht="20.45" customHeight="1">
      <c r="A77" s="190" t="s">
        <v>235</v>
      </c>
      <c r="B77" s="190" t="s">
        <v>186</v>
      </c>
      <c r="C77" s="732" t="s">
        <v>188</v>
      </c>
      <c r="D77" s="732" t="s">
        <v>188</v>
      </c>
      <c r="E77" s="732" t="s">
        <v>188</v>
      </c>
      <c r="F77" s="508">
        <v>0.2</v>
      </c>
    </row>
    <row r="78" spans="1:6" ht="20.45" customHeight="1">
      <c r="A78" s="190" t="s">
        <v>236</v>
      </c>
      <c r="B78" s="190" t="s">
        <v>186</v>
      </c>
      <c r="C78" s="732" t="s">
        <v>188</v>
      </c>
      <c r="D78" s="732" t="s">
        <v>188</v>
      </c>
      <c r="E78" s="732" t="s">
        <v>188</v>
      </c>
      <c r="F78" s="508">
        <v>0.6</v>
      </c>
    </row>
    <row r="79" spans="1:6" ht="20.45" customHeight="1">
      <c r="A79" s="190" t="s">
        <v>1249</v>
      </c>
      <c r="B79" s="190" t="s">
        <v>186</v>
      </c>
      <c r="C79" s="732" t="s">
        <v>188</v>
      </c>
      <c r="D79" s="732" t="s">
        <v>188</v>
      </c>
      <c r="E79" s="732" t="s">
        <v>188</v>
      </c>
      <c r="F79" s="508">
        <v>0.1</v>
      </c>
    </row>
    <row r="80" spans="1:6" ht="20.45" customHeight="1">
      <c r="A80" s="190" t="s">
        <v>1250</v>
      </c>
      <c r="B80" s="190" t="s">
        <v>186</v>
      </c>
      <c r="C80" s="732" t="s">
        <v>188</v>
      </c>
      <c r="D80" s="732" t="s">
        <v>188</v>
      </c>
      <c r="E80" s="732" t="s">
        <v>188</v>
      </c>
      <c r="F80" s="508">
        <v>0.2</v>
      </c>
    </row>
    <row r="81" spans="1:8" ht="20.45" customHeight="1">
      <c r="A81" s="190" t="s">
        <v>1251</v>
      </c>
      <c r="B81" s="190" t="s">
        <v>186</v>
      </c>
      <c r="C81" s="732" t="s">
        <v>188</v>
      </c>
      <c r="D81" s="732" t="s">
        <v>188</v>
      </c>
      <c r="E81" s="732" t="s">
        <v>188</v>
      </c>
      <c r="F81" s="508">
        <v>0.1</v>
      </c>
    </row>
    <row r="82" spans="1:8" ht="20.45" customHeight="1">
      <c r="A82" s="213" t="s">
        <v>1252</v>
      </c>
      <c r="B82" s="213" t="s">
        <v>186</v>
      </c>
      <c r="C82" s="734" t="s">
        <v>188</v>
      </c>
      <c r="D82" s="734" t="s">
        <v>188</v>
      </c>
      <c r="E82" s="734" t="s">
        <v>188</v>
      </c>
      <c r="F82" s="591">
        <v>12.5</v>
      </c>
    </row>
    <row r="83" spans="1:8">
      <c r="A83" s="215"/>
      <c r="B83" s="216"/>
      <c r="C83" s="216"/>
      <c r="D83" s="216"/>
      <c r="E83" s="216"/>
      <c r="F83" s="216"/>
    </row>
    <row r="84" spans="1:8">
      <c r="A84" s="50" t="s">
        <v>237</v>
      </c>
    </row>
    <row r="85" spans="1:8" ht="27" customHeight="1">
      <c r="A85" s="866" t="s">
        <v>1270</v>
      </c>
      <c r="B85" s="866"/>
      <c r="C85" s="866"/>
      <c r="D85" s="866"/>
      <c r="E85" s="866"/>
      <c r="F85" s="866"/>
      <c r="G85" s="866"/>
      <c r="H85" s="866"/>
    </row>
    <row r="86" spans="1:8" ht="19.5" customHeight="1">
      <c r="A86" s="17"/>
    </row>
    <row r="87" spans="1:8" ht="19.5" customHeight="1" thickBot="1">
      <c r="A87" s="187" t="s">
        <v>238</v>
      </c>
    </row>
    <row r="88" spans="1:8" ht="19.5" customHeight="1" thickTop="1">
      <c r="A88" s="44"/>
    </row>
    <row r="89" spans="1:8" ht="19.5" customHeight="1">
      <c r="A89" s="194" t="s">
        <v>239</v>
      </c>
      <c r="B89" s="192" t="s">
        <v>183</v>
      </c>
      <c r="C89" s="193" t="s">
        <v>19</v>
      </c>
      <c r="D89" s="193" t="s">
        <v>20</v>
      </c>
      <c r="E89" s="193" t="s">
        <v>21</v>
      </c>
      <c r="F89" s="193" t="s">
        <v>133</v>
      </c>
    </row>
    <row r="90" spans="1:8" ht="19.5" customHeight="1">
      <c r="A90" s="195" t="s">
        <v>213</v>
      </c>
      <c r="B90" s="195"/>
      <c r="C90" s="217"/>
      <c r="D90" s="217"/>
      <c r="E90" s="217"/>
      <c r="F90" s="195"/>
    </row>
    <row r="91" spans="1:8" ht="18.600000000000001" customHeight="1">
      <c r="A91" s="190" t="s">
        <v>192</v>
      </c>
      <c r="B91" s="188" t="s">
        <v>186</v>
      </c>
      <c r="C91" s="508">
        <v>69.2</v>
      </c>
      <c r="D91" s="508">
        <v>68.2</v>
      </c>
      <c r="E91" s="508">
        <v>60.1</v>
      </c>
      <c r="F91" s="508">
        <v>60.3</v>
      </c>
    </row>
    <row r="92" spans="1:8" ht="18.600000000000001" customHeight="1">
      <c r="A92" s="190" t="s">
        <v>240</v>
      </c>
      <c r="B92" s="188" t="s">
        <v>186</v>
      </c>
      <c r="C92" s="508">
        <v>3.6</v>
      </c>
      <c r="D92" s="508">
        <v>4.4000000000000004</v>
      </c>
      <c r="E92" s="508">
        <v>4.4000000000000004</v>
      </c>
      <c r="F92" s="508">
        <v>2.5</v>
      </c>
    </row>
    <row r="93" spans="1:8" ht="18.600000000000001" customHeight="1">
      <c r="A93" s="190" t="s">
        <v>241</v>
      </c>
      <c r="B93" s="188" t="s">
        <v>186</v>
      </c>
      <c r="C93" s="508">
        <v>2.2999999999999998</v>
      </c>
      <c r="D93" s="508">
        <v>3.3</v>
      </c>
      <c r="E93" s="508">
        <v>6.2</v>
      </c>
      <c r="F93" s="508">
        <v>5.2</v>
      </c>
    </row>
    <row r="94" spans="1:8" ht="18.600000000000001" customHeight="1">
      <c r="A94" s="190" t="s">
        <v>197</v>
      </c>
      <c r="B94" s="188" t="s">
        <v>186</v>
      </c>
      <c r="C94" s="508">
        <v>3.1</v>
      </c>
      <c r="D94" s="508">
        <v>2.5</v>
      </c>
      <c r="E94" s="508">
        <v>4.9000000000000004</v>
      </c>
      <c r="F94" s="508">
        <v>4</v>
      </c>
    </row>
    <row r="95" spans="1:8" ht="18.600000000000001" customHeight="1">
      <c r="A95" s="190" t="s">
        <v>242</v>
      </c>
      <c r="B95" s="188" t="s">
        <v>186</v>
      </c>
      <c r="C95" s="508">
        <v>1</v>
      </c>
      <c r="D95" s="508">
        <v>2.5</v>
      </c>
      <c r="E95" s="508">
        <v>2.6</v>
      </c>
      <c r="F95" s="508">
        <v>1.5</v>
      </c>
    </row>
    <row r="96" spans="1:8" ht="18.600000000000001" customHeight="1">
      <c r="A96" s="190" t="s">
        <v>243</v>
      </c>
      <c r="B96" s="188" t="s">
        <v>186</v>
      </c>
      <c r="C96" s="508">
        <v>2.8</v>
      </c>
      <c r="D96" s="508">
        <v>2.1</v>
      </c>
      <c r="E96" s="508">
        <v>3</v>
      </c>
      <c r="F96" s="508">
        <v>2.1</v>
      </c>
    </row>
    <row r="97" spans="1:13" ht="18.600000000000001" customHeight="1">
      <c r="A97" s="190" t="s">
        <v>244</v>
      </c>
      <c r="B97" s="188" t="s">
        <v>186</v>
      </c>
      <c r="C97" s="508">
        <v>1.8</v>
      </c>
      <c r="D97" s="508">
        <v>1.3</v>
      </c>
      <c r="E97" s="508">
        <v>2.9</v>
      </c>
      <c r="F97" s="508">
        <v>2</v>
      </c>
    </row>
    <row r="98" spans="1:13" ht="18.600000000000001" customHeight="1">
      <c r="A98" s="190" t="s">
        <v>245</v>
      </c>
      <c r="B98" s="188" t="s">
        <v>186</v>
      </c>
      <c r="C98" s="508">
        <v>1.8</v>
      </c>
      <c r="D98" s="508">
        <v>1.3</v>
      </c>
      <c r="E98" s="508">
        <v>1.8</v>
      </c>
      <c r="F98" s="508">
        <v>2</v>
      </c>
    </row>
    <row r="99" spans="1:13" ht="18.600000000000001" customHeight="1">
      <c r="A99" s="190" t="s">
        <v>246</v>
      </c>
      <c r="B99" s="188" t="s">
        <v>186</v>
      </c>
      <c r="C99" s="508">
        <v>0.5</v>
      </c>
      <c r="D99" s="508">
        <v>0.8</v>
      </c>
      <c r="E99" s="508">
        <v>0.8</v>
      </c>
      <c r="F99" s="508">
        <v>0.70000000000000007</v>
      </c>
    </row>
    <row r="100" spans="1:13" ht="18.600000000000001" customHeight="1">
      <c r="A100" s="190" t="s">
        <v>247</v>
      </c>
      <c r="B100" s="188" t="s">
        <v>186</v>
      </c>
      <c r="C100" s="508">
        <v>1.3</v>
      </c>
      <c r="D100" s="508">
        <v>0.8</v>
      </c>
      <c r="E100" s="508">
        <v>0.9</v>
      </c>
      <c r="F100" s="508">
        <v>0.8</v>
      </c>
    </row>
    <row r="101" spans="1:13" ht="18.600000000000001" customHeight="1">
      <c r="A101" s="190" t="s">
        <v>248</v>
      </c>
      <c r="B101" s="188" t="s">
        <v>186</v>
      </c>
      <c r="C101" s="508">
        <v>0.8</v>
      </c>
      <c r="D101" s="508">
        <v>0.4</v>
      </c>
      <c r="E101" s="508">
        <v>0.5</v>
      </c>
      <c r="F101" s="508">
        <v>0.5</v>
      </c>
    </row>
    <row r="102" spans="1:13" ht="18.600000000000001" customHeight="1">
      <c r="A102" s="190" t="s">
        <v>249</v>
      </c>
      <c r="B102" s="188" t="s">
        <v>186</v>
      </c>
      <c r="C102" s="508">
        <v>0.5</v>
      </c>
      <c r="D102" s="508">
        <v>0.4</v>
      </c>
      <c r="E102" s="508">
        <v>0.7</v>
      </c>
      <c r="F102" s="508">
        <v>0.6</v>
      </c>
    </row>
    <row r="103" spans="1:13" ht="18.600000000000001" customHeight="1">
      <c r="A103" s="190" t="s">
        <v>250</v>
      </c>
      <c r="B103" s="188" t="s">
        <v>186</v>
      </c>
      <c r="C103" s="508">
        <v>0.3</v>
      </c>
      <c r="D103" s="508">
        <v>0.4</v>
      </c>
      <c r="E103" s="508">
        <v>0.5</v>
      </c>
      <c r="F103" s="508">
        <v>0.5</v>
      </c>
    </row>
    <row r="104" spans="1:13" ht="27.95" customHeight="1">
      <c r="A104" s="190" t="s">
        <v>251</v>
      </c>
      <c r="B104" s="188" t="s">
        <v>186</v>
      </c>
      <c r="C104" s="508">
        <v>4.5999999999999996</v>
      </c>
      <c r="D104" s="508">
        <v>0.4</v>
      </c>
      <c r="E104" s="508">
        <v>3.7</v>
      </c>
      <c r="F104" s="508">
        <v>4.1000000000000005</v>
      </c>
    </row>
    <row r="105" spans="1:13" ht="18.600000000000001" customHeight="1">
      <c r="A105" s="190" t="s">
        <v>252</v>
      </c>
      <c r="B105" s="188" t="s">
        <v>186</v>
      </c>
      <c r="C105" s="732" t="s">
        <v>188</v>
      </c>
      <c r="D105" s="508">
        <v>0.2</v>
      </c>
      <c r="E105" s="508">
        <v>0.1</v>
      </c>
      <c r="F105" s="508">
        <v>0.8</v>
      </c>
    </row>
    <row r="106" spans="1:13" ht="18.600000000000001" customHeight="1">
      <c r="A106" s="190" t="s">
        <v>253</v>
      </c>
      <c r="B106" s="188" t="s">
        <v>186</v>
      </c>
      <c r="C106" s="732" t="s">
        <v>188</v>
      </c>
      <c r="D106" s="508">
        <v>0.2</v>
      </c>
      <c r="E106" s="508">
        <v>0.4</v>
      </c>
      <c r="F106" s="508">
        <v>1.5</v>
      </c>
    </row>
    <row r="107" spans="1:13" ht="18.600000000000001" customHeight="1">
      <c r="A107" s="190" t="s">
        <v>254</v>
      </c>
      <c r="B107" s="188" t="s">
        <v>186</v>
      </c>
      <c r="C107" s="508">
        <v>0.8</v>
      </c>
      <c r="D107" s="508">
        <v>0.2</v>
      </c>
      <c r="E107" s="508">
        <v>0.8</v>
      </c>
      <c r="F107" s="508">
        <v>0.8</v>
      </c>
    </row>
    <row r="108" spans="1:13" ht="18.600000000000001" customHeight="1">
      <c r="A108" s="190" t="s">
        <v>255</v>
      </c>
      <c r="B108" s="188" t="s">
        <v>186</v>
      </c>
      <c r="C108" s="508">
        <v>0.5</v>
      </c>
      <c r="D108" s="732" t="s">
        <v>188</v>
      </c>
      <c r="E108" s="508">
        <v>0.3</v>
      </c>
      <c r="F108" s="508">
        <v>0.1</v>
      </c>
    </row>
    <row r="109" spans="1:13" ht="18.600000000000001" customHeight="1">
      <c r="A109" s="190" t="s">
        <v>256</v>
      </c>
      <c r="B109" s="188" t="s">
        <v>186</v>
      </c>
      <c r="C109" s="508">
        <v>0.3</v>
      </c>
      <c r="D109" s="732" t="s">
        <v>188</v>
      </c>
      <c r="E109" s="508">
        <v>0.1</v>
      </c>
      <c r="F109" s="508">
        <v>0</v>
      </c>
    </row>
    <row r="110" spans="1:13" ht="18.600000000000001" customHeight="1">
      <c r="A110" s="91" t="s">
        <v>257</v>
      </c>
      <c r="B110" s="97" t="s">
        <v>186</v>
      </c>
      <c r="C110" s="616" t="s">
        <v>188</v>
      </c>
      <c r="D110" s="616" t="s">
        <v>188</v>
      </c>
      <c r="E110" s="513">
        <v>0.1</v>
      </c>
      <c r="F110" s="513">
        <v>0.1</v>
      </c>
      <c r="I110" s="18"/>
      <c r="J110" s="18"/>
      <c r="K110" s="18"/>
    </row>
    <row r="111" spans="1:13" ht="18.600000000000001" customHeight="1">
      <c r="A111" s="176" t="s">
        <v>1253</v>
      </c>
      <c r="B111" s="85" t="s">
        <v>186</v>
      </c>
      <c r="C111" s="733" t="s">
        <v>188</v>
      </c>
      <c r="D111" s="733" t="s">
        <v>188</v>
      </c>
      <c r="E111" s="733" t="s">
        <v>188</v>
      </c>
      <c r="F111" s="486">
        <v>10.100000000000001</v>
      </c>
      <c r="I111" s="92"/>
      <c r="J111" s="92"/>
      <c r="K111" s="92"/>
      <c r="L111" s="92"/>
      <c r="M111" s="92"/>
    </row>
    <row r="112" spans="1:13" ht="19.5" customHeight="1">
      <c r="A112" s="215"/>
      <c r="B112" s="216"/>
      <c r="C112" s="216"/>
      <c r="D112" s="216"/>
      <c r="E112" s="216"/>
      <c r="F112" s="216"/>
      <c r="I112" s="92"/>
      <c r="J112" s="92"/>
      <c r="K112" s="92"/>
      <c r="L112" s="92"/>
      <c r="M112" s="92"/>
    </row>
    <row r="113" spans="1:13" ht="14.1" customHeight="1">
      <c r="A113" s="51" t="s">
        <v>237</v>
      </c>
      <c r="B113" s="18"/>
      <c r="C113" s="18"/>
      <c r="D113" s="18"/>
      <c r="E113" s="18"/>
      <c r="F113" s="18"/>
      <c r="G113" s="18"/>
      <c r="H113" s="18"/>
      <c r="I113" s="92"/>
      <c r="J113" s="92"/>
      <c r="K113" s="92"/>
      <c r="L113" s="92"/>
      <c r="M113" s="92"/>
    </row>
    <row r="114" spans="1:13" ht="30.95" customHeight="1">
      <c r="A114" s="866" t="s">
        <v>1312</v>
      </c>
      <c r="B114" s="866"/>
      <c r="C114" s="866"/>
      <c r="D114" s="866"/>
      <c r="E114" s="866"/>
      <c r="F114" s="866"/>
      <c r="G114" s="866"/>
      <c r="H114" s="866"/>
    </row>
    <row r="115" spans="1:13">
      <c r="A115" s="15"/>
      <c r="B115" s="15"/>
      <c r="C115" s="15"/>
      <c r="D115" s="15"/>
      <c r="E115" s="15"/>
      <c r="F115" s="15"/>
      <c r="G115" s="15"/>
      <c r="H115" s="15"/>
    </row>
    <row r="116" spans="1:13" ht="19.5" customHeight="1">
      <c r="A116" s="17"/>
    </row>
    <row r="117" spans="1:13" ht="19.5" customHeight="1" thickBot="1">
      <c r="A117" s="187" t="s">
        <v>258</v>
      </c>
    </row>
    <row r="118" spans="1:13" ht="19.5" customHeight="1" thickTop="1">
      <c r="A118" s="44"/>
    </row>
    <row r="119" spans="1:13" ht="27" customHeight="1">
      <c r="A119" s="207" t="s">
        <v>259</v>
      </c>
      <c r="B119" s="202" t="s">
        <v>183</v>
      </c>
      <c r="C119" s="203" t="s">
        <v>17</v>
      </c>
      <c r="D119" s="203" t="s">
        <v>18</v>
      </c>
      <c r="E119" s="203" t="s">
        <v>19</v>
      </c>
      <c r="F119" s="203" t="s">
        <v>20</v>
      </c>
      <c r="G119" s="203" t="s">
        <v>21</v>
      </c>
      <c r="H119" s="203" t="s">
        <v>133</v>
      </c>
    </row>
    <row r="120" spans="1:13" ht="20.100000000000001" customHeight="1">
      <c r="A120" s="866" t="s">
        <v>260</v>
      </c>
      <c r="B120" s="97" t="s">
        <v>184</v>
      </c>
      <c r="C120" s="513">
        <v>15</v>
      </c>
      <c r="D120" s="513">
        <v>13</v>
      </c>
      <c r="E120" s="513">
        <v>13</v>
      </c>
      <c r="F120" s="513">
        <v>12</v>
      </c>
      <c r="G120" s="513">
        <v>10.3</v>
      </c>
      <c r="H120" s="513">
        <v>10.81</v>
      </c>
    </row>
    <row r="121" spans="1:13" ht="20.100000000000001" customHeight="1">
      <c r="A121" s="866"/>
      <c r="B121" s="188" t="s">
        <v>185</v>
      </c>
      <c r="C121" s="508">
        <v>6</v>
      </c>
      <c r="D121" s="508">
        <v>8</v>
      </c>
      <c r="E121" s="508">
        <v>9</v>
      </c>
      <c r="F121" s="508">
        <v>10</v>
      </c>
      <c r="G121" s="508">
        <v>6.9</v>
      </c>
      <c r="H121" s="508">
        <v>6.18</v>
      </c>
    </row>
    <row r="122" spans="1:13" ht="20.100000000000001" customHeight="1">
      <c r="A122" s="881"/>
      <c r="B122" s="191" t="s">
        <v>186</v>
      </c>
      <c r="C122" s="509">
        <v>21</v>
      </c>
      <c r="D122" s="509">
        <v>21</v>
      </c>
      <c r="E122" s="509">
        <v>22</v>
      </c>
      <c r="F122" s="509">
        <v>23</v>
      </c>
      <c r="G122" s="509">
        <v>17.200000000000003</v>
      </c>
      <c r="H122" s="509">
        <v>16.990000000000002</v>
      </c>
    </row>
    <row r="123" spans="1:13" ht="20.100000000000001" customHeight="1">
      <c r="A123" s="883" t="s">
        <v>261</v>
      </c>
      <c r="B123" s="188" t="s">
        <v>184</v>
      </c>
      <c r="C123" s="508">
        <v>37</v>
      </c>
      <c r="D123" s="508">
        <v>36</v>
      </c>
      <c r="E123" s="508">
        <v>36</v>
      </c>
      <c r="F123" s="508">
        <v>34</v>
      </c>
      <c r="G123" s="508">
        <v>36.9</v>
      </c>
      <c r="H123" s="508">
        <v>38</v>
      </c>
    </row>
    <row r="124" spans="1:13" ht="20.100000000000001" customHeight="1">
      <c r="A124" s="866"/>
      <c r="B124" s="188" t="s">
        <v>185</v>
      </c>
      <c r="C124" s="508">
        <v>30</v>
      </c>
      <c r="D124" s="508">
        <v>31</v>
      </c>
      <c r="E124" s="508">
        <v>28</v>
      </c>
      <c r="F124" s="508">
        <v>29</v>
      </c>
      <c r="G124" s="508">
        <v>28.4</v>
      </c>
      <c r="H124" s="508">
        <v>27.7</v>
      </c>
    </row>
    <row r="125" spans="1:13" ht="20.100000000000001" customHeight="1">
      <c r="A125" s="881"/>
      <c r="B125" s="191" t="s">
        <v>186</v>
      </c>
      <c r="C125" s="509">
        <v>66</v>
      </c>
      <c r="D125" s="509">
        <v>66</v>
      </c>
      <c r="E125" s="509">
        <v>64</v>
      </c>
      <c r="F125" s="509">
        <v>63</v>
      </c>
      <c r="G125" s="509">
        <v>65.25</v>
      </c>
      <c r="H125" s="509">
        <v>65.7</v>
      </c>
    </row>
    <row r="126" spans="1:13" ht="20.100000000000001" customHeight="1">
      <c r="A126" s="883" t="s">
        <v>262</v>
      </c>
      <c r="B126" s="188" t="s">
        <v>184</v>
      </c>
      <c r="C126" s="508">
        <v>6</v>
      </c>
      <c r="D126" s="508">
        <v>6</v>
      </c>
      <c r="E126" s="508">
        <v>6</v>
      </c>
      <c r="F126" s="508">
        <v>6</v>
      </c>
      <c r="G126" s="508">
        <v>8.1999999999999993</v>
      </c>
      <c r="H126" s="508">
        <v>8.24</v>
      </c>
    </row>
    <row r="127" spans="1:13" ht="20.100000000000001" customHeight="1">
      <c r="A127" s="866"/>
      <c r="B127" s="188" t="s">
        <v>185</v>
      </c>
      <c r="C127" s="508">
        <v>7</v>
      </c>
      <c r="D127" s="508">
        <v>7</v>
      </c>
      <c r="E127" s="508">
        <v>8</v>
      </c>
      <c r="F127" s="508">
        <v>9</v>
      </c>
      <c r="G127" s="508">
        <v>9.4</v>
      </c>
      <c r="H127" s="508">
        <v>9.06</v>
      </c>
    </row>
    <row r="128" spans="1:13" ht="20.100000000000001" customHeight="1">
      <c r="A128" s="866"/>
      <c r="B128" s="98" t="s">
        <v>186</v>
      </c>
      <c r="C128" s="515">
        <v>13</v>
      </c>
      <c r="D128" s="515">
        <v>13</v>
      </c>
      <c r="E128" s="515">
        <v>14</v>
      </c>
      <c r="F128" s="515">
        <v>15</v>
      </c>
      <c r="G128" s="515">
        <v>17.55</v>
      </c>
      <c r="H128" s="515">
        <v>17.3</v>
      </c>
    </row>
    <row r="129" spans="1:8" ht="19.5" customHeight="1">
      <c r="A129" s="222"/>
      <c r="B129" s="223"/>
      <c r="C129" s="223"/>
      <c r="D129" s="223"/>
      <c r="E129" s="223"/>
      <c r="F129" s="223"/>
      <c r="G129" s="216"/>
      <c r="H129" s="216"/>
    </row>
    <row r="130" spans="1:8" ht="19.5" customHeight="1">
      <c r="A130" s="17"/>
    </row>
    <row r="131" spans="1:8" ht="19.5" customHeight="1" thickBot="1">
      <c r="A131" s="187" t="s">
        <v>263</v>
      </c>
    </row>
    <row r="132" spans="1:8" ht="19.5" customHeight="1" thickTop="1">
      <c r="A132" s="44"/>
    </row>
    <row r="133" spans="1:8" ht="19.5" customHeight="1">
      <c r="A133" s="194" t="s">
        <v>264</v>
      </c>
      <c r="B133" s="192" t="s">
        <v>183</v>
      </c>
      <c r="C133" s="193" t="s">
        <v>17</v>
      </c>
      <c r="D133" s="193" t="s">
        <v>18</v>
      </c>
      <c r="E133" s="193" t="s">
        <v>19</v>
      </c>
      <c r="F133" s="193" t="s">
        <v>20</v>
      </c>
      <c r="G133" s="193" t="s">
        <v>21</v>
      </c>
      <c r="H133" s="193" t="s">
        <v>133</v>
      </c>
    </row>
    <row r="134" spans="1:8" ht="19.5" customHeight="1">
      <c r="A134" s="195" t="s">
        <v>265</v>
      </c>
      <c r="B134" s="195"/>
      <c r="C134" s="217"/>
      <c r="D134" s="217"/>
      <c r="E134" s="217"/>
      <c r="F134" s="217"/>
      <c r="G134" s="217"/>
      <c r="H134" s="195"/>
    </row>
    <row r="135" spans="1:8" ht="18.600000000000001" customHeight="1">
      <c r="A135" s="190" t="s">
        <v>266</v>
      </c>
      <c r="B135" s="190" t="s">
        <v>186</v>
      </c>
      <c r="C135" s="220">
        <v>6976</v>
      </c>
      <c r="D135" s="220">
        <v>7666</v>
      </c>
      <c r="E135" s="220">
        <v>7611</v>
      </c>
      <c r="F135" s="220">
        <v>8147</v>
      </c>
      <c r="G135" s="220">
        <v>9989.6657894734399</v>
      </c>
      <c r="H135" s="220">
        <v>15273.043421055931</v>
      </c>
    </row>
    <row r="136" spans="1:8" ht="18.600000000000001" customHeight="1">
      <c r="A136" s="190" t="s">
        <v>267</v>
      </c>
      <c r="B136" s="190" t="s">
        <v>186</v>
      </c>
      <c r="C136" s="220">
        <v>108</v>
      </c>
      <c r="D136" s="220">
        <v>61</v>
      </c>
      <c r="E136" s="220">
        <v>113</v>
      </c>
      <c r="F136" s="220">
        <v>66</v>
      </c>
      <c r="G136" s="220">
        <v>267.99999999999869</v>
      </c>
      <c r="H136" s="220">
        <v>309.52631578947228</v>
      </c>
    </row>
    <row r="137" spans="1:8" ht="18.600000000000001" customHeight="1">
      <c r="A137" s="190" t="s">
        <v>268</v>
      </c>
      <c r="B137" s="190" t="s">
        <v>186</v>
      </c>
      <c r="C137" s="220">
        <v>771</v>
      </c>
      <c r="D137" s="220">
        <v>2234</v>
      </c>
      <c r="E137" s="220">
        <v>2425</v>
      </c>
      <c r="F137" s="220">
        <v>2790</v>
      </c>
      <c r="G137" s="220">
        <v>2351</v>
      </c>
      <c r="H137" s="220">
        <v>2368</v>
      </c>
    </row>
    <row r="138" spans="1:8" ht="18.600000000000001" customHeight="1">
      <c r="A138" s="190" t="s">
        <v>269</v>
      </c>
      <c r="B138" s="190" t="s">
        <v>186</v>
      </c>
      <c r="C138" s="220">
        <v>1317</v>
      </c>
      <c r="D138" s="220">
        <v>1291</v>
      </c>
      <c r="E138" s="220">
        <v>1862</v>
      </c>
      <c r="F138" s="220">
        <v>1957</v>
      </c>
      <c r="G138" s="220">
        <v>3061</v>
      </c>
      <c r="H138" s="220">
        <v>7600</v>
      </c>
    </row>
    <row r="139" spans="1:8" ht="18.600000000000001" customHeight="1">
      <c r="A139" s="190" t="s">
        <v>270</v>
      </c>
      <c r="B139" s="190" t="s">
        <v>186</v>
      </c>
      <c r="C139" s="220">
        <v>1327</v>
      </c>
      <c r="D139" s="220">
        <v>1274</v>
      </c>
      <c r="E139" s="220">
        <v>1256</v>
      </c>
      <c r="F139" s="220">
        <v>1938</v>
      </c>
      <c r="G139" s="220">
        <v>1930.7</v>
      </c>
      <c r="H139" s="220">
        <v>3498.9763157892949</v>
      </c>
    </row>
    <row r="140" spans="1:8" ht="18.600000000000001" customHeight="1">
      <c r="A140" s="190" t="s">
        <v>271</v>
      </c>
      <c r="B140" s="190" t="s">
        <v>186</v>
      </c>
      <c r="C140" s="220">
        <v>1571</v>
      </c>
      <c r="D140" s="220">
        <v>1903</v>
      </c>
      <c r="E140" s="220">
        <v>2172</v>
      </c>
      <c r="F140" s="220">
        <v>1827</v>
      </c>
      <c r="G140" s="220">
        <v>1737</v>
      </c>
      <c r="H140" s="220">
        <v>2550.3618422368349</v>
      </c>
    </row>
    <row r="141" spans="1:8" ht="18.600000000000001" customHeight="1">
      <c r="A141" s="190" t="s">
        <v>272</v>
      </c>
      <c r="B141" s="190" t="s">
        <v>186</v>
      </c>
      <c r="C141" s="220">
        <v>296</v>
      </c>
      <c r="D141" s="220">
        <v>312</v>
      </c>
      <c r="E141" s="220">
        <v>92</v>
      </c>
      <c r="F141" s="220">
        <v>380</v>
      </c>
      <c r="G141" s="220">
        <v>519</v>
      </c>
      <c r="H141" s="220">
        <v>1107.5131578947564</v>
      </c>
    </row>
    <row r="142" spans="1:8" ht="18.600000000000001" customHeight="1">
      <c r="A142" s="190" t="s">
        <v>273</v>
      </c>
      <c r="B142" s="190" t="s">
        <v>186</v>
      </c>
      <c r="C142" s="220">
        <v>205</v>
      </c>
      <c r="D142" s="220">
        <v>266</v>
      </c>
      <c r="E142" s="220">
        <v>301</v>
      </c>
      <c r="F142" s="220">
        <v>379</v>
      </c>
      <c r="G142" s="220">
        <v>188</v>
      </c>
      <c r="H142" s="220">
        <v>385.94736842105164</v>
      </c>
    </row>
    <row r="143" spans="1:8" s="14" customFormat="1">
      <c r="A143" s="221" t="s">
        <v>274</v>
      </c>
      <c r="B143" s="221"/>
      <c r="C143" s="516"/>
      <c r="D143" s="516"/>
      <c r="E143" s="516"/>
      <c r="F143" s="516"/>
      <c r="G143" s="516"/>
      <c r="H143" s="221"/>
    </row>
    <row r="144" spans="1:8" s="14" customFormat="1" ht="30.6" customHeight="1">
      <c r="A144" s="91" t="s">
        <v>275</v>
      </c>
      <c r="B144" s="91" t="s">
        <v>186</v>
      </c>
      <c r="C144" s="513">
        <v>2.6</v>
      </c>
      <c r="D144" s="513">
        <v>2.4</v>
      </c>
      <c r="E144" s="513">
        <v>2.4</v>
      </c>
      <c r="F144" s="513">
        <v>3.1</v>
      </c>
      <c r="G144" s="513">
        <v>1.853</v>
      </c>
      <c r="H144" s="513">
        <v>3.7025029002140619</v>
      </c>
    </row>
    <row r="145" spans="1:13">
      <c r="A145" s="222"/>
      <c r="B145" s="223"/>
      <c r="C145" s="223"/>
      <c r="D145" s="223"/>
      <c r="E145" s="223"/>
      <c r="F145" s="223"/>
      <c r="G145" s="216"/>
      <c r="H145" s="216"/>
    </row>
    <row r="146" spans="1:13" ht="17.100000000000001" customHeight="1">
      <c r="A146" s="26" t="s">
        <v>1182</v>
      </c>
      <c r="B146" s="14"/>
      <c r="C146" s="14"/>
      <c r="D146" s="14"/>
      <c r="E146" s="14"/>
      <c r="F146" s="14"/>
      <c r="G146" s="14"/>
      <c r="H146" s="14"/>
      <c r="I146" s="13"/>
      <c r="J146" s="13"/>
      <c r="K146" s="13"/>
      <c r="L146" s="13"/>
      <c r="M146" s="13"/>
    </row>
    <row r="147" spans="1:13">
      <c r="A147" s="26"/>
      <c r="B147" s="14"/>
      <c r="C147" s="14"/>
      <c r="D147" s="14"/>
      <c r="E147" s="14"/>
      <c r="F147" s="14"/>
      <c r="G147" s="14"/>
      <c r="H147" s="14"/>
    </row>
    <row r="148" spans="1:13" ht="15" customHeight="1">
      <c r="A148" s="50" t="s">
        <v>210</v>
      </c>
      <c r="I148" s="13"/>
      <c r="J148" s="13"/>
      <c r="K148" s="13"/>
      <c r="L148" s="13"/>
      <c r="M148" s="13"/>
    </row>
    <row r="149" spans="1:13" ht="113.1" customHeight="1">
      <c r="A149" s="885" t="s">
        <v>276</v>
      </c>
      <c r="B149" s="885"/>
      <c r="C149" s="885"/>
      <c r="D149" s="885"/>
      <c r="E149" s="885"/>
      <c r="F149" s="885"/>
      <c r="G149" s="885"/>
      <c r="H149" s="885"/>
    </row>
    <row r="150" spans="1:13">
      <c r="A150" s="50" t="s">
        <v>277</v>
      </c>
    </row>
    <row r="151" spans="1:13" ht="28.5" customHeight="1">
      <c r="A151" s="885" t="s">
        <v>1494</v>
      </c>
      <c r="B151" s="885"/>
      <c r="C151" s="885"/>
      <c r="D151" s="885"/>
      <c r="E151" s="885"/>
      <c r="F151" s="885"/>
      <c r="G151" s="885"/>
      <c r="H151" s="885"/>
    </row>
  </sheetData>
  <mergeCells count="21">
    <mergeCell ref="A32:A33"/>
    <mergeCell ref="A149:H149"/>
    <mergeCell ref="A151:H151"/>
    <mergeCell ref="A9:A11"/>
    <mergeCell ref="A12:A14"/>
    <mergeCell ref="A16:A18"/>
    <mergeCell ref="A19:A21"/>
    <mergeCell ref="A22:A24"/>
    <mergeCell ref="A30:A31"/>
    <mergeCell ref="A39:A40"/>
    <mergeCell ref="A37:A38"/>
    <mergeCell ref="A35:A36"/>
    <mergeCell ref="A42:A43"/>
    <mergeCell ref="A123:A125"/>
    <mergeCell ref="A120:A122"/>
    <mergeCell ref="A126:A128"/>
    <mergeCell ref="A49:H49"/>
    <mergeCell ref="A45:H45"/>
    <mergeCell ref="A85:H85"/>
    <mergeCell ref="A114:H114"/>
    <mergeCell ref="A46:H46"/>
  </mergeCells>
  <hyperlinks>
    <hyperlink ref="A1" location="Introduction!A1" display="&lt; Home" xr:uid="{CD5C2AC3-6B1D-49B9-A2BC-BD405B9099C2}"/>
  </hyperlinks>
  <pageMargins left="0.70866141732283472" right="0.70866141732283472" top="0.74803149606299213" bottom="0.74803149606299213" header="0.31496062992125984" footer="0.31496062992125984"/>
  <pageSetup paperSize="9" scale="56" fitToHeight="0" orientation="portrait" r:id="rId1"/>
  <headerFooter>
    <oddFooter>&amp;L&amp;9Dexus FY24 Sustainability Data Pack</oddFooter>
  </headerFooter>
  <rowBreaks count="2" manualBreakCount="2">
    <brk id="50" max="7" man="1"/>
    <brk id="114"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173D947BE06A438D140076A6B917D9" ma:contentTypeVersion="15" ma:contentTypeDescription="Create a new document." ma:contentTypeScope="" ma:versionID="2d596e902bccc38d50d5fa8a2bd8ffba">
  <xsd:schema xmlns:xsd="http://www.w3.org/2001/XMLSchema" xmlns:xs="http://www.w3.org/2001/XMLSchema" xmlns:p="http://schemas.microsoft.com/office/2006/metadata/properties" xmlns:ns2="a40fb2bf-238a-4c87-8268-83da9ff36f26" xmlns:ns3="5446cb8a-b1c9-4b4b-a4d1-fc2ac2a39cff" targetNamespace="http://schemas.microsoft.com/office/2006/metadata/properties" ma:root="true" ma:fieldsID="370622c156c8f078ad80194312233372" ns2:_="" ns3:_="">
    <xsd:import namespace="a40fb2bf-238a-4c87-8268-83da9ff36f26"/>
    <xsd:import namespace="5446cb8a-b1c9-4b4b-a4d1-fc2ac2a39c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fb2bf-238a-4c87-8268-83da9ff36f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b5cd67-7457-46c0-a6cb-e5b29bd0463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6cb8a-b1c9-4b4b-a4d1-fc2ac2a39c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0da5826-ba14-48d0-b9e2-cacc6bc97f04}" ma:internalName="TaxCatchAll" ma:showField="CatchAllData" ma:web="5446cb8a-b1c9-4b4b-a4d1-fc2ac2a39c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0fb2bf-238a-4c87-8268-83da9ff36f26">
      <Terms xmlns="http://schemas.microsoft.com/office/infopath/2007/PartnerControls"/>
    </lcf76f155ced4ddcb4097134ff3c332f>
    <TaxCatchAll xmlns="5446cb8a-b1c9-4b4b-a4d1-fc2ac2a39cff" xsi:nil="true"/>
  </documentManagement>
</p:properties>
</file>

<file path=customXml/itemProps1.xml><?xml version="1.0" encoding="utf-8"?>
<ds:datastoreItem xmlns:ds="http://schemas.openxmlformats.org/officeDocument/2006/customXml" ds:itemID="{7C2022A1-318C-4C11-A830-D7F7595B11E5}">
  <ds:schemaRefs>
    <ds:schemaRef ds:uri="http://schemas.microsoft.com/sharepoint/v3/contenttype/forms"/>
  </ds:schemaRefs>
</ds:datastoreItem>
</file>

<file path=customXml/itemProps2.xml><?xml version="1.0" encoding="utf-8"?>
<ds:datastoreItem xmlns:ds="http://schemas.openxmlformats.org/officeDocument/2006/customXml" ds:itemID="{F47F7C87-833B-4769-87D8-493020E75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fb2bf-238a-4c87-8268-83da9ff36f26"/>
    <ds:schemaRef ds:uri="5446cb8a-b1c9-4b4b-a4d1-fc2ac2a39c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7BCA14-0FE9-4DC8-AC47-F56E5D13D8FF}">
  <ds:schemaRefs>
    <ds:schemaRef ds:uri="a40fb2bf-238a-4c87-8268-83da9ff36f26"/>
    <ds:schemaRef ds:uri="5446cb8a-b1c9-4b4b-a4d1-fc2ac2a39cff"/>
    <ds:schemaRef ds:uri="http://schemas.microsoft.com/office/2006/documentManagement/types"/>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ff21a48f-d7e3-4aa2-a597-138278d4b6cd}" enabled="0" method="" siteId="{ff21a48f-d7e3-4aa2-a597-138278d4b6c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35</vt:i4>
      </vt:variant>
    </vt:vector>
  </HeadingPairs>
  <TitlesOfParts>
    <vt:vector size="72" baseType="lpstr">
      <vt:lpstr>Introduction</vt:lpstr>
      <vt:lpstr>Commitments Update</vt:lpstr>
      <vt:lpstr>Sustained Value &gt;</vt:lpstr>
      <vt:lpstr>DXS Financial Performance</vt:lpstr>
      <vt:lpstr>DXS Portfolio Snapshot</vt:lpstr>
      <vt:lpstr>DXS Capital Management</vt:lpstr>
      <vt:lpstr>People &amp; Capabilities &gt;</vt:lpstr>
      <vt:lpstr>Our Workforce</vt:lpstr>
      <vt:lpstr>Diversity and Inclusion</vt:lpstr>
      <vt:lpstr>Work Health and Safety</vt:lpstr>
      <vt:lpstr>Recruitment and Retention</vt:lpstr>
      <vt:lpstr>Human Capital Development</vt:lpstr>
      <vt:lpstr>Engagement and Flexible Work</vt:lpstr>
      <vt:lpstr>Remuneration</vt:lpstr>
      <vt:lpstr>Customer Prosperity &gt;</vt:lpstr>
      <vt:lpstr>Customer Experience</vt:lpstr>
      <vt:lpstr>Enhancing Communities &gt;</vt:lpstr>
      <vt:lpstr>Community Investments</vt:lpstr>
      <vt:lpstr>Climate Action &gt;</vt:lpstr>
      <vt:lpstr>Environment Summary</vt:lpstr>
      <vt:lpstr>Energy</vt:lpstr>
      <vt:lpstr>Water</vt:lpstr>
      <vt:lpstr>Air Emissions</vt:lpstr>
      <vt:lpstr>GHG Emissions</vt:lpstr>
      <vt:lpstr>Performance Towards Commitments</vt:lpstr>
      <vt:lpstr>Portfolio Summary &gt;</vt:lpstr>
      <vt:lpstr>DXS Portfolio</vt:lpstr>
      <vt:lpstr>DXI Portfolio</vt:lpstr>
      <vt:lpstr>DXC Portfolio</vt:lpstr>
      <vt:lpstr>Foundations &gt; </vt:lpstr>
      <vt:lpstr>Green Building Certifications</vt:lpstr>
      <vt:lpstr>Materials</vt:lpstr>
      <vt:lpstr>Supply Chain(Old)</vt:lpstr>
      <vt:lpstr>Supply Chain</vt:lpstr>
      <vt:lpstr>Disclosure Frameworks &gt;</vt:lpstr>
      <vt:lpstr>GRI Index</vt:lpstr>
      <vt:lpstr>SASB Index</vt:lpstr>
      <vt:lpstr>'Air Emissions'!Print_Area</vt:lpstr>
      <vt:lpstr>'Climate Action &gt;'!Print_Area</vt:lpstr>
      <vt:lpstr>'Commitments Update'!Print_Area</vt:lpstr>
      <vt:lpstr>'Community Investments'!Print_Area</vt:lpstr>
      <vt:lpstr>'Customer Experience'!Print_Area</vt:lpstr>
      <vt:lpstr>'Customer Prosperity &gt;'!Print_Area</vt:lpstr>
      <vt:lpstr>'Disclosure Frameworks &gt;'!Print_Area</vt:lpstr>
      <vt:lpstr>'Diversity and Inclusion'!Print_Area</vt:lpstr>
      <vt:lpstr>'DXC Portfolio'!Print_Area</vt:lpstr>
      <vt:lpstr>'DXI Portfolio'!Print_Area</vt:lpstr>
      <vt:lpstr>'DXS Capital Management'!Print_Area</vt:lpstr>
      <vt:lpstr>'DXS Financial Performance'!Print_Area</vt:lpstr>
      <vt:lpstr>'DXS Portfolio'!Print_Area</vt:lpstr>
      <vt:lpstr>'DXS Portfolio Snapshot'!Print_Area</vt:lpstr>
      <vt:lpstr>Energy!Print_Area</vt:lpstr>
      <vt:lpstr>'Engagement and Flexible Work'!Print_Area</vt:lpstr>
      <vt:lpstr>'Environment Summary'!Print_Area</vt:lpstr>
      <vt:lpstr>'Foundations &gt; '!Print_Area</vt:lpstr>
      <vt:lpstr>'GHG Emissions'!Print_Area</vt:lpstr>
      <vt:lpstr>'Green Building Certifications'!Print_Area</vt:lpstr>
      <vt:lpstr>'GRI Index'!Print_Area</vt:lpstr>
      <vt:lpstr>'Human Capital Development'!Print_Area</vt:lpstr>
      <vt:lpstr>Introduction!Print_Area</vt:lpstr>
      <vt:lpstr>Materials!Print_Area</vt:lpstr>
      <vt:lpstr>'Our Workforce'!Print_Area</vt:lpstr>
      <vt:lpstr>'People &amp; Capabilities &gt;'!Print_Area</vt:lpstr>
      <vt:lpstr>'Performance Towards Commitments'!Print_Area</vt:lpstr>
      <vt:lpstr>'Portfolio Summary &gt;'!Print_Area</vt:lpstr>
      <vt:lpstr>'Recruitment and Retention'!Print_Area</vt:lpstr>
      <vt:lpstr>Remuneration!Print_Area</vt:lpstr>
      <vt:lpstr>'SASB Index'!Print_Area</vt:lpstr>
      <vt:lpstr>'Supply Chain'!Print_Area</vt:lpstr>
      <vt:lpstr>'Supply Chain(Old)'!Print_Area</vt:lpstr>
      <vt:lpstr>Water!Print_Area</vt:lpstr>
      <vt:lpstr>'Work Health and Safety'!Print_Area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Renee OConnor</dc:creator>
  <cp:keywords/>
  <dc:description/>
  <cp:lastModifiedBy>Rob Sims</cp:lastModifiedBy>
  <cp:revision/>
  <cp:lastPrinted>2024-08-19T11:55:45Z</cp:lastPrinted>
  <dcterms:created xsi:type="dcterms:W3CDTF">2023-05-03T07:00:21Z</dcterms:created>
  <dcterms:modified xsi:type="dcterms:W3CDTF">2024-08-19T21:28:45Z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0x010100F9173D947BE06A438D140076A6B917D9</vt:lpwstr>
  </property>
</Properties>
</file>